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Tony Sinke\Desktop\"/>
    </mc:Choice>
  </mc:AlternateContent>
  <xr:revisionPtr revIDLastSave="0" documentId="13_ncr:1_{F7E19AB7-2E5C-4C7E-9D2D-3E6BFA38612B}" xr6:coauthVersionLast="46" xr6:coauthVersionMax="46" xr10:uidLastSave="{00000000-0000-0000-0000-000000000000}"/>
  <workbookProtection workbookPassword="C080" lockStructure="1"/>
  <bookViews>
    <workbookView xWindow="-120" yWindow="-120" windowWidth="29040" windowHeight="15840" xr2:uid="{00000000-000D-0000-FFFF-FFFF00000000}"/>
  </bookViews>
  <sheets>
    <sheet name="Veri Shades" sheetId="1" r:id="rId1"/>
    <sheet name="Corner WS" sheetId="2" r:id="rId2"/>
    <sheet name="Bay WS" sheetId="3" r:id="rId3"/>
  </sheets>
  <definedNames>
    <definedName name="ACTNAM">'Corner WS'!$V$27:$V$28</definedName>
    <definedName name="Allowance">'Veri Shades'!$AK$8:$AK$9</definedName>
    <definedName name="BatteryMotorStack">'Veri Shades'!$BY$8:$BY$10</definedName>
    <definedName name="BlindType">'Corner WS'!$S$27</definedName>
    <definedName name="ButtThru">'Corner WS'!$W$27:$W$28</definedName>
    <definedName name="Classic_S_Face_Fit_Bracket">'Veri Shades'!$CZ$8:$CZ$10</definedName>
    <definedName name="Cube_Track_Colour">'Veri Shades'!$AN$8:$AN$12</definedName>
    <definedName name="CubeStandardFaceFitBracketOptions">'Veri Shades'!$CJ$8:$CJ$9</definedName>
    <definedName name="CubeStandardRecessBracketOptions">'Veri Shades'!$CK$8:$CK$9</definedName>
    <definedName name="Decorative_Track_Colour">'Veri Shades'!$AO$8:$AO$11</definedName>
    <definedName name="Extension_Bracket">'Veri Shades'!$AX$8:$AX$9</definedName>
    <definedName name="Extension_Bracket_NA">'Veri Shades'!$AZ$8</definedName>
    <definedName name="Extension_Bracket_Quantity">'Veri Shades'!$BA$8:$BA$27</definedName>
    <definedName name="Fabric_Colour">'Veri Shades'!$AH$8:$AH$13</definedName>
    <definedName name="Fabric_Colour_Alpine">'Veri Shades'!$CA$8:$CA$13</definedName>
    <definedName name="Fabric_Colour_Autumn">'Veri Shades'!$BO$8:$BO$13</definedName>
    <definedName name="Fabric_Colour_Classic">'Veri Shades'!$BI$8:$BI$14</definedName>
    <definedName name="Fabric_Colour_Classic_S">'Veri Shades'!$BJ$8:$BJ$14</definedName>
    <definedName name="Fabric_Colour_Eclipse">'Veri Shades'!$CG$8:$CG$13</definedName>
    <definedName name="Fabric_Colour_Luxury">'Veri Shades'!$CF$8:$CF$15</definedName>
    <definedName name="Fabric_Colour_Luxury_S">'Veri Shades'!$DB$8:$DB$15</definedName>
    <definedName name="Fabric_Colour_Mist">'Veri Shades'!$BN$8:$BN$14</definedName>
    <definedName name="Fabric_Colour_Net">'Veri Shades'!$BM$8:$BM$13</definedName>
    <definedName name="Fabric_Colour_Privacy">'Veri Shades'!$BK$8:$BK$12</definedName>
    <definedName name="Fabric_Colour_Standard">'Veri Shades'!$BL$8:$BL$13</definedName>
    <definedName name="Fabric_Type">'Veri Shades'!$AG$8:$AG$18</definedName>
    <definedName name="FACE">'Corner WS'!$X$27</definedName>
    <definedName name="FaceRecess">'Corner WS'!$U$27:$U$28</definedName>
    <definedName name="Fitting">'Veri Shades'!$AJ$8:$AJ$9</definedName>
    <definedName name="HardwiredMotorSTack">'Veri Shades'!$DA$8:$DA$10</definedName>
    <definedName name="LHRHCorner">'Corner WS'!$T$27:$T$28</definedName>
    <definedName name="MotorColour">'Veri Shades'!$BW$8</definedName>
    <definedName name="Mounting_Bracket">'Veri Shades'!$CE$8:$CE$9</definedName>
    <definedName name="Pelmet_Colour">'Veri Shades'!$AW$8:$AW$10</definedName>
    <definedName name="_xlnm.Print_Area" localSheetId="1">'Corner WS'!$A$1:$J$57</definedName>
    <definedName name="_xlnm.Print_Area" localSheetId="0">'Veri Shades'!$A$1:$Q$57</definedName>
    <definedName name="RECESS">'Corner WS'!$Y$27:$Y$28</definedName>
    <definedName name="Stack">'Veri Shades'!$AS$8:$AS$11</definedName>
    <definedName name="Standard_Track_Colour">'Veri Shades'!$BG$8:$BG$12</definedName>
    <definedName name="StandardTrackBracketOptions">'Veri Shades'!$CI$8</definedName>
    <definedName name="Track_Finial_NA">'Veri Shades'!$AQ$8</definedName>
    <definedName name="Track_Finial_Option">'Veri Shades'!$AR$8:$AR$9</definedName>
    <definedName name="Track_Type">'Veri Shades'!$AL$8:$AL$17</definedName>
    <definedName name="Universal_Pelmet">'Veri Shades'!$AT$8:$AT$9</definedName>
    <definedName name="Universal_Pelmet_Colour_NA">'Veri Shades'!$AV$8</definedName>
    <definedName name="Veri_Shades_Blinds_Product_Type">'Veri Shades'!$AF$8</definedName>
    <definedName name="Veri_Track_Colour">'Veri Shades'!$BS$8</definedName>
    <definedName name="VeriTrackStack">'Veri Shades'!$CB$8:$CB$13</definedName>
    <definedName name="Window_Type">'Veri Shades'!$AI$8:$AI$16</definedName>
  </definedNames>
  <calcPr calcId="191029"/>
</workbook>
</file>

<file path=xl/calcChain.xml><?xml version="1.0" encoding="utf-8"?>
<calcChain xmlns="http://schemas.openxmlformats.org/spreadsheetml/2006/main">
  <c r="BR9" i="1" l="1"/>
  <c r="BR10" i="1"/>
  <c r="BR11" i="1"/>
  <c r="BR12" i="1"/>
  <c r="BR13" i="1"/>
  <c r="BR14" i="1"/>
  <c r="BR15" i="1"/>
  <c r="BR16" i="1"/>
  <c r="BR17" i="1"/>
  <c r="BR18" i="1"/>
  <c r="BR19" i="1"/>
  <c r="BR20" i="1"/>
  <c r="BR21" i="1"/>
  <c r="BR22" i="1"/>
  <c r="BR23" i="1"/>
  <c r="BR24" i="1"/>
  <c r="BR25" i="1"/>
  <c r="BR26" i="1"/>
  <c r="BR27" i="1"/>
  <c r="BR28" i="1"/>
  <c r="BR29" i="1"/>
  <c r="BR30" i="1"/>
  <c r="BR31" i="1"/>
  <c r="BR32" i="1"/>
  <c r="BR33" i="1"/>
  <c r="BR34" i="1"/>
  <c r="BR35" i="1"/>
  <c r="BR36" i="1"/>
  <c r="BR37" i="1"/>
  <c r="BR38" i="1"/>
  <c r="BR39" i="1"/>
  <c r="BR40" i="1"/>
  <c r="BR41" i="1"/>
  <c r="BR42" i="1"/>
  <c r="BR43" i="1"/>
  <c r="BR44" i="1"/>
  <c r="BR45" i="1"/>
  <c r="BR46" i="1"/>
  <c r="BR47" i="1"/>
  <c r="BR48" i="1"/>
  <c r="BR49" i="1"/>
  <c r="BR50" i="1"/>
  <c r="BR51" i="1"/>
  <c r="BR52" i="1"/>
  <c r="BR53" i="1"/>
  <c r="BR54" i="1"/>
  <c r="BR55" i="1"/>
  <c r="BR56" i="1"/>
  <c r="BR57" i="1"/>
  <c r="BR8" i="1"/>
  <c r="BQ18" i="1"/>
  <c r="CW9" i="1"/>
  <c r="CW10" i="1"/>
  <c r="CX10" i="1" s="1"/>
  <c r="CW11" i="1"/>
  <c r="CX11" i="1" s="1"/>
  <c r="CW12" i="1"/>
  <c r="CX12" i="1" s="1"/>
  <c r="CW13" i="1"/>
  <c r="CX13" i="1" s="1"/>
  <c r="CW14" i="1"/>
  <c r="CX14" i="1" s="1"/>
  <c r="CW15" i="1"/>
  <c r="CX15" i="1" s="1"/>
  <c r="CW16" i="1"/>
  <c r="CX16" i="1" s="1"/>
  <c r="CW17" i="1"/>
  <c r="CX17" i="1" s="1"/>
  <c r="CW18" i="1"/>
  <c r="CX18" i="1" s="1"/>
  <c r="CW19" i="1"/>
  <c r="CX19" i="1" s="1"/>
  <c r="CW20" i="1"/>
  <c r="CX20" i="1" s="1"/>
  <c r="CW21" i="1"/>
  <c r="CW22" i="1"/>
  <c r="CW23" i="1"/>
  <c r="CW24" i="1"/>
  <c r="CW25" i="1"/>
  <c r="CW26" i="1"/>
  <c r="CW27" i="1"/>
  <c r="CX27" i="1" s="1"/>
  <c r="CW28" i="1"/>
  <c r="CX28" i="1" s="1"/>
  <c r="CW29" i="1"/>
  <c r="CX29" i="1" s="1"/>
  <c r="CW30" i="1"/>
  <c r="CW31" i="1"/>
  <c r="CW32" i="1"/>
  <c r="CX32" i="1" s="1"/>
  <c r="CW33" i="1"/>
  <c r="CW34" i="1"/>
  <c r="CW35" i="1"/>
  <c r="CW36" i="1"/>
  <c r="CW37" i="1"/>
  <c r="CW38" i="1"/>
  <c r="CW39" i="1"/>
  <c r="CX39" i="1" s="1"/>
  <c r="CW40" i="1"/>
  <c r="CX40" i="1" s="1"/>
  <c r="CW41" i="1"/>
  <c r="CX41" i="1" s="1"/>
  <c r="CW42" i="1"/>
  <c r="CW43" i="1"/>
  <c r="CW44" i="1"/>
  <c r="CX44" i="1" s="1"/>
  <c r="CW45" i="1"/>
  <c r="CW46" i="1"/>
  <c r="CW47" i="1"/>
  <c r="CW48" i="1"/>
  <c r="CW49" i="1"/>
  <c r="CW50" i="1"/>
  <c r="CW51" i="1"/>
  <c r="CX51" i="1" s="1"/>
  <c r="CW52" i="1"/>
  <c r="CX52" i="1" s="1"/>
  <c r="CW53" i="1"/>
  <c r="CX53" i="1" s="1"/>
  <c r="CW54" i="1"/>
  <c r="CW55" i="1"/>
  <c r="CW56" i="1"/>
  <c r="CX56" i="1" s="1"/>
  <c r="CW57" i="1"/>
  <c r="CW8" i="1"/>
  <c r="CX8" i="1" s="1"/>
  <c r="CP9" i="1"/>
  <c r="CP10" i="1"/>
  <c r="CP11" i="1"/>
  <c r="CP12" i="1"/>
  <c r="CP13" i="1"/>
  <c r="CP14" i="1"/>
  <c r="CP15" i="1"/>
  <c r="CP16" i="1"/>
  <c r="CP17" i="1"/>
  <c r="CP18" i="1"/>
  <c r="CP19" i="1"/>
  <c r="CP20" i="1"/>
  <c r="CP21" i="1"/>
  <c r="CP22" i="1"/>
  <c r="CP23" i="1"/>
  <c r="CP24" i="1"/>
  <c r="CP25" i="1"/>
  <c r="CP26" i="1"/>
  <c r="CP27" i="1"/>
  <c r="CP28" i="1"/>
  <c r="CP29" i="1"/>
  <c r="CP30" i="1"/>
  <c r="CP31" i="1"/>
  <c r="CP32" i="1"/>
  <c r="CP33" i="1"/>
  <c r="CP34" i="1"/>
  <c r="CP35" i="1"/>
  <c r="CP36" i="1"/>
  <c r="CP37" i="1"/>
  <c r="CP38" i="1"/>
  <c r="CP39" i="1"/>
  <c r="CP40" i="1"/>
  <c r="CP41" i="1"/>
  <c r="CP42" i="1"/>
  <c r="CP43" i="1"/>
  <c r="CP44" i="1"/>
  <c r="CP45" i="1"/>
  <c r="CP46" i="1"/>
  <c r="CP47" i="1"/>
  <c r="CP48" i="1"/>
  <c r="CP49" i="1"/>
  <c r="CP50" i="1"/>
  <c r="CP51" i="1"/>
  <c r="CP52" i="1"/>
  <c r="CP53" i="1"/>
  <c r="CP54" i="1"/>
  <c r="CP55" i="1"/>
  <c r="CP56" i="1"/>
  <c r="CP57" i="1"/>
  <c r="CP8" i="1"/>
  <c r="CO17" i="1"/>
  <c r="CN17" i="1"/>
  <c r="CO16" i="1"/>
  <c r="CN16" i="1"/>
  <c r="CO15" i="1"/>
  <c r="CN15" i="1"/>
  <c r="BV14" i="1"/>
  <c r="BV13" i="1"/>
  <c r="BV12" i="1"/>
  <c r="BU17" i="1"/>
  <c r="BU16" i="1"/>
  <c r="BU15" i="1"/>
  <c r="BU14" i="1"/>
  <c r="CX9" i="1"/>
  <c r="CX21" i="1"/>
  <c r="CX22" i="1"/>
  <c r="CX23" i="1"/>
  <c r="CX24" i="1"/>
  <c r="CX25" i="1"/>
  <c r="CX26" i="1"/>
  <c r="CX30" i="1"/>
  <c r="CX31" i="1"/>
  <c r="CX33" i="1"/>
  <c r="CX34" i="1"/>
  <c r="CX35" i="1"/>
  <c r="CX36" i="1"/>
  <c r="CX37" i="1"/>
  <c r="CX38" i="1"/>
  <c r="CX42" i="1"/>
  <c r="CX43" i="1"/>
  <c r="CX45" i="1"/>
  <c r="CX46" i="1"/>
  <c r="CX47" i="1"/>
  <c r="CX48" i="1"/>
  <c r="CX49" i="1"/>
  <c r="CX50" i="1"/>
  <c r="CX54" i="1"/>
  <c r="CX55" i="1"/>
  <c r="CX57" i="1"/>
  <c r="BQ17" i="1"/>
  <c r="BQ16" i="1"/>
  <c r="BQ15" i="1"/>
  <c r="CX58" i="1" l="1"/>
  <c r="F5" i="1" s="1"/>
  <c r="CQ9" i="1"/>
  <c r="CR9" i="1" s="1"/>
  <c r="CQ10" i="1"/>
  <c r="CR10" i="1" s="1"/>
  <c r="CQ11" i="1"/>
  <c r="CR11" i="1" s="1"/>
  <c r="CQ12" i="1"/>
  <c r="CR12" i="1" s="1"/>
  <c r="CQ13" i="1"/>
  <c r="CR13" i="1" s="1"/>
  <c r="CQ14" i="1"/>
  <c r="CR14" i="1" s="1"/>
  <c r="CQ15" i="1"/>
  <c r="CR15" i="1" s="1"/>
  <c r="CQ16" i="1"/>
  <c r="CR16" i="1" s="1"/>
  <c r="CQ17" i="1"/>
  <c r="CR17" i="1" s="1"/>
  <c r="CQ18" i="1"/>
  <c r="CR18" i="1" s="1"/>
  <c r="CQ19" i="1"/>
  <c r="CR19" i="1" s="1"/>
  <c r="CQ20" i="1"/>
  <c r="CR20" i="1" s="1"/>
  <c r="CQ21" i="1"/>
  <c r="CR21" i="1" s="1"/>
  <c r="CQ22" i="1"/>
  <c r="CR22" i="1" s="1"/>
  <c r="CQ23" i="1"/>
  <c r="CR23" i="1" s="1"/>
  <c r="CQ24" i="1"/>
  <c r="CR24" i="1" s="1"/>
  <c r="CQ25" i="1"/>
  <c r="CR25" i="1" s="1"/>
  <c r="CQ26" i="1"/>
  <c r="CR26" i="1" s="1"/>
  <c r="CQ27" i="1"/>
  <c r="CR27" i="1" s="1"/>
  <c r="CQ28" i="1"/>
  <c r="CR28" i="1" s="1"/>
  <c r="CQ29" i="1"/>
  <c r="CR29" i="1" s="1"/>
  <c r="CQ30" i="1"/>
  <c r="CR30" i="1" s="1"/>
  <c r="CQ31" i="1"/>
  <c r="CR31" i="1" s="1"/>
  <c r="CQ32" i="1"/>
  <c r="CR32" i="1" s="1"/>
  <c r="CQ33" i="1"/>
  <c r="CR33" i="1" s="1"/>
  <c r="CQ34" i="1"/>
  <c r="CR34" i="1" s="1"/>
  <c r="CQ35" i="1"/>
  <c r="CR35" i="1" s="1"/>
  <c r="CQ36" i="1"/>
  <c r="CR36" i="1" s="1"/>
  <c r="CQ37" i="1"/>
  <c r="CR37" i="1" s="1"/>
  <c r="CQ38" i="1"/>
  <c r="CR38" i="1" s="1"/>
  <c r="CQ39" i="1"/>
  <c r="CR39" i="1" s="1"/>
  <c r="CQ40" i="1"/>
  <c r="CR40" i="1" s="1"/>
  <c r="CQ41" i="1"/>
  <c r="CR41" i="1" s="1"/>
  <c r="CQ42" i="1"/>
  <c r="CR42" i="1" s="1"/>
  <c r="CQ43" i="1"/>
  <c r="CR43" i="1" s="1"/>
  <c r="CQ44" i="1"/>
  <c r="CR44" i="1" s="1"/>
  <c r="CQ45" i="1"/>
  <c r="CR45" i="1" s="1"/>
  <c r="CQ46" i="1"/>
  <c r="CR46" i="1" s="1"/>
  <c r="CQ47" i="1"/>
  <c r="CR47" i="1" s="1"/>
  <c r="CQ48" i="1"/>
  <c r="CR48" i="1" s="1"/>
  <c r="CQ49" i="1"/>
  <c r="CR49" i="1" s="1"/>
  <c r="CQ50" i="1"/>
  <c r="CR50" i="1" s="1"/>
  <c r="CQ51" i="1"/>
  <c r="CR51" i="1" s="1"/>
  <c r="CQ52" i="1"/>
  <c r="CR52" i="1" s="1"/>
  <c r="CQ53" i="1"/>
  <c r="CR53" i="1" s="1"/>
  <c r="CQ54" i="1"/>
  <c r="CR54" i="1" s="1"/>
  <c r="CQ55" i="1"/>
  <c r="CR55" i="1" s="1"/>
  <c r="CQ56" i="1"/>
  <c r="CR56" i="1" s="1"/>
  <c r="CQ57" i="1"/>
  <c r="CR57" i="1" s="1"/>
  <c r="CQ8" i="1"/>
  <c r="CR8" i="1" s="1"/>
  <c r="CT56" i="1" l="1"/>
  <c r="CS56" i="1"/>
  <c r="CT36" i="1"/>
  <c r="CS36" i="1"/>
  <c r="CT44" i="1"/>
  <c r="CS44" i="1"/>
  <c r="CT49" i="1"/>
  <c r="CS49" i="1"/>
  <c r="CT40" i="1"/>
  <c r="CS40" i="1"/>
  <c r="CT52" i="1"/>
  <c r="CS52" i="1"/>
  <c r="CT33" i="1"/>
  <c r="CS33" i="1"/>
  <c r="CT27" i="1"/>
  <c r="CS27" i="1"/>
  <c r="CS48" i="1" l="1"/>
  <c r="CT48" i="1"/>
  <c r="CT19" i="1"/>
  <c r="CS19" i="1"/>
  <c r="CT43" i="1"/>
  <c r="CS43" i="1"/>
  <c r="CS9" i="1"/>
  <c r="CT9" i="1"/>
  <c r="CT37" i="1"/>
  <c r="CS37" i="1"/>
  <c r="CT32" i="1"/>
  <c r="CS32" i="1"/>
  <c r="CT25" i="1"/>
  <c r="CS25" i="1"/>
  <c r="CT22" i="1"/>
  <c r="CS22" i="1"/>
  <c r="CT55" i="1"/>
  <c r="CS55" i="1"/>
  <c r="CT28" i="1"/>
  <c r="CS28" i="1"/>
  <c r="CT24" i="1"/>
  <c r="CS24" i="1"/>
  <c r="CT29" i="1"/>
  <c r="CS29" i="1"/>
  <c r="CT34" i="1"/>
  <c r="CS34" i="1"/>
  <c r="CT21" i="1"/>
  <c r="CS21" i="1"/>
  <c r="CT39" i="1"/>
  <c r="CS39" i="1"/>
  <c r="CT13" i="1"/>
  <c r="CS13" i="1"/>
  <c r="CT45" i="1"/>
  <c r="CS45" i="1"/>
  <c r="CS35" i="1"/>
  <c r="CT35" i="1"/>
  <c r="CS20" i="1"/>
  <c r="CT20" i="1"/>
  <c r="CT23" i="1"/>
  <c r="CS23" i="1"/>
  <c r="CT53" i="1"/>
  <c r="CS53" i="1"/>
  <c r="CT14" i="1"/>
  <c r="CS14" i="1"/>
  <c r="CT31" i="1"/>
  <c r="CS31" i="1"/>
  <c r="CT51" i="1"/>
  <c r="CS51" i="1"/>
  <c r="CS18" i="1"/>
  <c r="CT18" i="1"/>
  <c r="CS42" i="1"/>
  <c r="CT42" i="1"/>
  <c r="CT10" i="1"/>
  <c r="CS10" i="1" s="1"/>
  <c r="CS46" i="1"/>
  <c r="CT46" i="1"/>
  <c r="CT15" i="1"/>
  <c r="CS15" i="1"/>
  <c r="CS16" i="1"/>
  <c r="CT16" i="1"/>
  <c r="CT38" i="1"/>
  <c r="CS38" i="1"/>
  <c r="CT50" i="1"/>
  <c r="CS50" i="1"/>
  <c r="CT26" i="1"/>
  <c r="CS26" i="1"/>
  <c r="CT47" i="1"/>
  <c r="CS47" i="1"/>
  <c r="CS11" i="1"/>
  <c r="CT11" i="1"/>
  <c r="CT12" i="1"/>
  <c r="CS12" i="1" s="1"/>
  <c r="CS41" i="1"/>
  <c r="CT41" i="1"/>
  <c r="CS17" i="1"/>
  <c r="CT17" i="1"/>
  <c r="CT54" i="1"/>
  <c r="CS54" i="1"/>
  <c r="CT30" i="1"/>
  <c r="CS30" i="1"/>
  <c r="CT57" i="1"/>
  <c r="CS57" i="1" s="1"/>
  <c r="CO13" i="1"/>
  <c r="CO12" i="1"/>
  <c r="CO11" i="1"/>
  <c r="CO10" i="1"/>
  <c r="CO14" i="1"/>
  <c r="CN14" i="1"/>
  <c r="CN13" i="1"/>
  <c r="CN12" i="1"/>
  <c r="CN11" i="1"/>
  <c r="CN10" i="1"/>
  <c r="CT8" i="1" s="1"/>
  <c r="CS8" i="1" s="1"/>
  <c r="CO9" i="1"/>
  <c r="CN9" i="1"/>
  <c r="CO8" i="1"/>
  <c r="CN8" i="1"/>
  <c r="DC57" i="1"/>
  <c r="DC56" i="1"/>
  <c r="DC55" i="1"/>
  <c r="DC54" i="1"/>
  <c r="DC53" i="1"/>
  <c r="DC52" i="1"/>
  <c r="DC51" i="1"/>
  <c r="DC50" i="1"/>
  <c r="DC49" i="1"/>
  <c r="DC48" i="1"/>
  <c r="DC47" i="1"/>
  <c r="DC46" i="1"/>
  <c r="DC45" i="1"/>
  <c r="DC44" i="1"/>
  <c r="DC43" i="1"/>
  <c r="DC42" i="1"/>
  <c r="DC41" i="1"/>
  <c r="DC40" i="1"/>
  <c r="DC39" i="1"/>
  <c r="DC38" i="1"/>
  <c r="DC37" i="1"/>
  <c r="DC36" i="1"/>
  <c r="DC35" i="1"/>
  <c r="DC34" i="1"/>
  <c r="DC33" i="1"/>
  <c r="DC32" i="1"/>
  <c r="DC31" i="1"/>
  <c r="DC30" i="1"/>
  <c r="DC29" i="1"/>
  <c r="DC28" i="1"/>
  <c r="DC27" i="1"/>
  <c r="DC26" i="1"/>
  <c r="DC25" i="1"/>
  <c r="DC24" i="1"/>
  <c r="DC23" i="1"/>
  <c r="DC22" i="1"/>
  <c r="DC21" i="1"/>
  <c r="DC20" i="1"/>
  <c r="DC19" i="1"/>
  <c r="DC18" i="1"/>
  <c r="DC17" i="1"/>
  <c r="DC16" i="1"/>
  <c r="DC15" i="1"/>
  <c r="DC14" i="1"/>
  <c r="DC13" i="1"/>
  <c r="DC12" i="1"/>
  <c r="DC11" i="1"/>
  <c r="DC10" i="1"/>
  <c r="DC9" i="1"/>
  <c r="DC8" i="1"/>
  <c r="BQ14" i="1"/>
  <c r="BQ13" i="1"/>
  <c r="BV11" i="1"/>
  <c r="BU13" i="1"/>
  <c r="BU12" i="1"/>
  <c r="BU11" i="1"/>
  <c r="BQ12" i="1" l="1"/>
  <c r="BX9" i="1" l="1"/>
  <c r="BX10" i="1"/>
  <c r="BX11" i="1"/>
  <c r="BX12" i="1"/>
  <c r="BX13" i="1"/>
  <c r="BX14" i="1"/>
  <c r="BX15" i="1"/>
  <c r="BX16" i="1"/>
  <c r="BX17" i="1"/>
  <c r="BX18" i="1"/>
  <c r="BX19" i="1"/>
  <c r="BX20" i="1"/>
  <c r="BX21" i="1"/>
  <c r="BX22" i="1"/>
  <c r="BX23" i="1"/>
  <c r="BX24" i="1"/>
  <c r="BX25" i="1"/>
  <c r="BX26" i="1"/>
  <c r="BX27" i="1"/>
  <c r="BX28" i="1"/>
  <c r="BX29" i="1"/>
  <c r="BX30" i="1"/>
  <c r="BX31" i="1"/>
  <c r="BX32" i="1"/>
  <c r="BX33" i="1"/>
  <c r="BX34" i="1"/>
  <c r="BX35" i="1"/>
  <c r="BX36" i="1"/>
  <c r="BX37" i="1"/>
  <c r="BX38" i="1"/>
  <c r="BX39" i="1"/>
  <c r="BX40" i="1"/>
  <c r="BX41" i="1"/>
  <c r="BX42" i="1"/>
  <c r="BX43" i="1"/>
  <c r="BX44" i="1"/>
  <c r="BX45" i="1"/>
  <c r="BX46" i="1"/>
  <c r="BX47" i="1"/>
  <c r="BX48" i="1"/>
  <c r="BX49" i="1"/>
  <c r="BX50" i="1"/>
  <c r="BX51" i="1"/>
  <c r="BX52" i="1"/>
  <c r="BX53" i="1"/>
  <c r="BX54" i="1"/>
  <c r="BX55" i="1"/>
  <c r="BX56" i="1"/>
  <c r="BX57" i="1"/>
  <c r="BZ10" i="1"/>
  <c r="BZ11" i="1"/>
  <c r="BZ12" i="1"/>
  <c r="BZ13" i="1"/>
  <c r="BZ14" i="1"/>
  <c r="BZ15" i="1"/>
  <c r="BZ16" i="1"/>
  <c r="BZ17" i="1"/>
  <c r="BZ18" i="1"/>
  <c r="BZ19" i="1"/>
  <c r="BZ20" i="1"/>
  <c r="BZ21" i="1"/>
  <c r="BZ22" i="1"/>
  <c r="BZ23" i="1"/>
  <c r="BZ24" i="1"/>
  <c r="BZ25" i="1"/>
  <c r="BZ26" i="1"/>
  <c r="BZ27" i="1"/>
  <c r="BZ28" i="1"/>
  <c r="BZ29" i="1"/>
  <c r="BZ30" i="1"/>
  <c r="BZ31" i="1"/>
  <c r="BZ32" i="1"/>
  <c r="BZ33" i="1"/>
  <c r="BZ34" i="1"/>
  <c r="BZ35" i="1"/>
  <c r="BZ36" i="1"/>
  <c r="BZ37" i="1"/>
  <c r="BZ38" i="1"/>
  <c r="BZ39" i="1"/>
  <c r="BZ40" i="1"/>
  <c r="BZ41" i="1"/>
  <c r="BZ42" i="1"/>
  <c r="BZ43" i="1"/>
  <c r="BZ44" i="1"/>
  <c r="BZ45" i="1"/>
  <c r="BZ46" i="1"/>
  <c r="BZ47" i="1"/>
  <c r="BZ48" i="1"/>
  <c r="BZ49" i="1"/>
  <c r="BZ50" i="1"/>
  <c r="BZ51" i="1"/>
  <c r="BZ52" i="1"/>
  <c r="BZ53" i="1"/>
  <c r="BZ54" i="1"/>
  <c r="BZ55" i="1"/>
  <c r="BZ56" i="1"/>
  <c r="BZ57" i="1"/>
  <c r="BV17" i="1"/>
  <c r="BV16" i="1"/>
  <c r="BV15" i="1"/>
  <c r="BZ9" i="1"/>
  <c r="BV10" i="1"/>
  <c r="BV9" i="1"/>
  <c r="BZ8" i="1" s="1"/>
  <c r="BV8" i="1"/>
  <c r="BU10" i="1" l="1"/>
  <c r="BU9" i="1"/>
  <c r="BX8" i="1" s="1"/>
  <c r="BU8" i="1"/>
  <c r="BQ11" i="1" l="1"/>
  <c r="BQ10" i="1"/>
  <c r="BQ9" i="1"/>
  <c r="BQ8" i="1"/>
  <c r="AP9" i="1"/>
  <c r="AP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8" i="1"/>
  <c r="AM9" i="1"/>
  <c r="AM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8" i="1"/>
  <c r="H7" i="3"/>
  <c r="H6" i="3"/>
  <c r="H5" i="3"/>
  <c r="G7" i="2"/>
  <c r="G6" i="2"/>
  <c r="G5" i="2"/>
  <c r="G4" i="2"/>
  <c r="H4" i="3"/>
  <c r="BF9" i="1"/>
  <c r="BF10" i="1"/>
  <c r="BF11" i="1"/>
  <c r="BF12" i="1"/>
  <c r="BF13" i="1"/>
  <c r="BF14" i="1"/>
  <c r="BF8" i="1"/>
  <c r="BB9" i="1"/>
  <c r="BB10" i="1"/>
  <c r="BB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8" i="1"/>
  <c r="AU9" i="1"/>
  <c r="AU10" i="1"/>
  <c r="AU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8" i="1"/>
  <c r="AY9" i="1"/>
  <c r="AY10" i="1"/>
  <c r="AY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8" i="1"/>
  <c r="BF16" i="1" l="1"/>
  <c r="BF15" i="1"/>
  <c r="BF17" i="1" l="1"/>
  <c r="BF18" i="1" s="1"/>
  <c r="M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PWD</author>
  </authors>
  <commentList>
    <comment ref="D7" authorId="0" shapeId="0" xr:uid="{00000000-0006-0000-0000-000001000000}">
      <text>
        <r>
          <rPr>
            <sz val="8"/>
            <color indexed="81"/>
            <rFont val="Tahoma"/>
            <family val="2"/>
          </rPr>
          <t>The Products options are;
Veri Shades</t>
        </r>
      </text>
    </comment>
    <comment ref="E7" authorId="0" shapeId="0" xr:uid="{00000000-0006-0000-0000-000002000000}">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7" authorId="0" shapeId="0" xr:uid="{00000000-0006-0000-0000-000003000000}">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7" authorId="0" shapeId="0" xr:uid="{00000000-0006-0000-0000-000004000000}">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7" authorId="0" shapeId="0" xr:uid="{00000000-0006-0000-0000-000005000000}">
      <text>
        <r>
          <rPr>
            <sz val="8"/>
            <color indexed="81"/>
            <rFont val="Tahoma"/>
            <family val="2"/>
          </rPr>
          <t xml:space="preserve">The Minimum Height/Drop is 300mm.
The Maximum Height/Drop is 3600mm. </t>
        </r>
      </text>
    </comment>
    <comment ref="I7" authorId="0" shapeId="0" xr:uid="{00000000-0006-0000-0000-000006000000}">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7" authorId="0" shapeId="0" xr:uid="{00000000-0006-0000-0000-000007000000}">
      <text>
        <r>
          <rPr>
            <sz val="8"/>
            <color indexed="81"/>
            <rFont val="Tahoma"/>
            <family val="2"/>
          </rPr>
          <t>The Fitting options are;
Face Fit
Recess Fit
For Veri Track Motorised, we 
recommend Face Fit as there 
could be gaps on the side.</t>
        </r>
      </text>
    </comment>
    <comment ref="K7" authorId="0" shapeId="0" xr:uid="{00000000-0006-0000-0000-000008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7" authorId="0" shapeId="0" xr:uid="{00000000-0006-0000-0000-000009000000}">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7" authorId="0" shapeId="0" xr:uid="{00000000-0006-0000-0000-00000A000000}">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7" authorId="0" shapeId="0" xr:uid="{00000000-0006-0000-0000-00000B000000}">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7" authorId="0" shapeId="0" xr:uid="{00000000-0006-0000-0000-00000C000000}">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7" authorId="0" shapeId="0" xr:uid="{07B58AE9-8945-4B5C-9310-BD29F509CE02}">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7" authorId="0" shapeId="0" xr:uid="{00000000-0006-0000-0000-00000D000000}">
      <text>
        <r>
          <rPr>
            <sz val="8"/>
            <color indexed="81"/>
            <rFont val="Tahoma"/>
            <family val="2"/>
          </rPr>
          <t>Please use this section 
to specify 
any Special Requirements
for the Line/Order.</t>
        </r>
      </text>
    </comment>
    <comment ref="D8" authorId="0" shapeId="0" xr:uid="{00000000-0006-0000-0000-00000E000000}">
      <text>
        <r>
          <rPr>
            <sz val="8"/>
            <color indexed="81"/>
            <rFont val="Tahoma"/>
            <family val="2"/>
          </rPr>
          <t>The Products options are;
Veri Shades</t>
        </r>
      </text>
    </comment>
    <comment ref="E8" authorId="0" shapeId="0" xr:uid="{643A0BE2-31D5-4E7D-A208-41791B9AD480}">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8" authorId="0" shapeId="0" xr:uid="{555B09CF-56F4-47CB-81AF-AD1D3A587F23}">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8" authorId="0" shapeId="0" xr:uid="{5AFAABD9-E289-4E3A-9386-DD99552A4F7B}">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8" authorId="0" shapeId="0" xr:uid="{00000000-0006-0000-0000-000012000000}">
      <text>
        <r>
          <rPr>
            <sz val="8"/>
            <color indexed="81"/>
            <rFont val="Tahoma"/>
            <family val="2"/>
          </rPr>
          <t xml:space="preserve">The Minimum Height/Drop is 300mm.
The Maximum Height/Drop is 3600mm. </t>
        </r>
      </text>
    </comment>
    <comment ref="I8" authorId="0" shapeId="0" xr:uid="{FDAD6BFE-CAEA-4D10-A1EE-8A78D58B0621}">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8" authorId="0" shapeId="0" xr:uid="{3E6FE9FB-A60F-49DC-BF44-E662CB1D861B}">
      <text>
        <r>
          <rPr>
            <sz val="8"/>
            <color indexed="81"/>
            <rFont val="Tahoma"/>
            <family val="2"/>
          </rPr>
          <t>The Fitting options are;
Face Fit
Recess Fit
For Veri Track Motorised, we 
recommend Face Fit as there 
could be gaps on the side.</t>
        </r>
      </text>
    </comment>
    <comment ref="K8" authorId="0" shapeId="0" xr:uid="{00000000-0006-0000-0000-000015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8" authorId="0" shapeId="0" xr:uid="{50865F6C-717B-4184-B3F1-B08ABE5FFE0B}">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8" authorId="0" shapeId="0" xr:uid="{9203E9CE-E7BA-43D3-B9A2-078ED86A7BA1}">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8" authorId="0" shapeId="0" xr:uid="{A8E10578-17DF-4092-903C-E4723FFF88BE}">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8" authorId="0" shapeId="0" xr:uid="{57C64A12-A54E-4D22-BCA5-F1E934D3BD11}">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8" authorId="0" shapeId="0" xr:uid="{113D2AA7-8546-41A4-93B8-2768270A9F48}">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8" authorId="0" shapeId="0" xr:uid="{00000000-0006-0000-0000-00001A000000}">
      <text>
        <r>
          <rPr>
            <sz val="8"/>
            <color indexed="81"/>
            <rFont val="Tahoma"/>
            <family val="2"/>
          </rPr>
          <t>Please use this section 
to specify 
any Special Requirements
for the Line/Order.</t>
        </r>
      </text>
    </comment>
    <comment ref="D9" authorId="0" shapeId="0" xr:uid="{00000000-0006-0000-0000-00001B000000}">
      <text>
        <r>
          <rPr>
            <sz val="8"/>
            <color indexed="81"/>
            <rFont val="Tahoma"/>
            <family val="2"/>
          </rPr>
          <t>The Products options are;
Veri Shades</t>
        </r>
      </text>
    </comment>
    <comment ref="E9" authorId="0" shapeId="0" xr:uid="{083EE016-48F5-413E-98A5-8A00A49819AD}">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9" authorId="0" shapeId="0" xr:uid="{88ADD000-7C42-45BB-90A9-6535863F04AB}">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9" authorId="0" shapeId="0" xr:uid="{56DCE16B-3FF5-42D5-B386-8C1A4E09A7C9}">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9" authorId="0" shapeId="0" xr:uid="{00000000-0006-0000-0000-00001F000000}">
      <text>
        <r>
          <rPr>
            <sz val="8"/>
            <color indexed="81"/>
            <rFont val="Tahoma"/>
            <family val="2"/>
          </rPr>
          <t xml:space="preserve">The Minimum Height/Drop is 300mm.
The Maximum Height/Drop is 3600mm. </t>
        </r>
      </text>
    </comment>
    <comment ref="I9" authorId="0" shapeId="0" xr:uid="{0943331E-18CE-4956-A3A4-8B2F8CEF822C}">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9" authorId="0" shapeId="0" xr:uid="{553BD8D8-D590-4A5C-B69A-C8CFCA50D7D7}">
      <text>
        <r>
          <rPr>
            <sz val="8"/>
            <color indexed="81"/>
            <rFont val="Tahoma"/>
            <family val="2"/>
          </rPr>
          <t>The Fitting options are;
Face Fit
Recess Fit
For Veri Track Motorised, we 
recommend Face Fit as there 
could be gaps on the side.</t>
        </r>
      </text>
    </comment>
    <comment ref="K9" authorId="0" shapeId="0" xr:uid="{00000000-0006-0000-0000-000022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9" authorId="0" shapeId="0" xr:uid="{71CBC3D0-AF53-4101-B225-89B689BF8E71}">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9" authorId="0" shapeId="0" xr:uid="{8BA74ED3-6F5D-4DDC-9D87-88BC9392DAC3}">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9" authorId="0" shapeId="0" xr:uid="{168F50C6-E127-4094-AAA2-3A363FCA07A3}">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9" authorId="0" shapeId="0" xr:uid="{63FDD9AC-25F3-4D91-9014-86213A850EF5}">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9" authorId="0" shapeId="0" xr:uid="{E1F85E8D-A3B7-46A4-82D9-0865330FBFD1}">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9" authorId="0" shapeId="0" xr:uid="{00000000-0006-0000-0000-000027000000}">
      <text>
        <r>
          <rPr>
            <sz val="8"/>
            <color indexed="81"/>
            <rFont val="Tahoma"/>
            <family val="2"/>
          </rPr>
          <t>Please use this section 
to specify 
any Special Requirements
for the Line/Order.</t>
        </r>
      </text>
    </comment>
    <comment ref="D10" authorId="0" shapeId="0" xr:uid="{00000000-0006-0000-0000-000028000000}">
      <text>
        <r>
          <rPr>
            <sz val="8"/>
            <color indexed="81"/>
            <rFont val="Tahoma"/>
            <family val="2"/>
          </rPr>
          <t>The Products options are;
Veri Shades</t>
        </r>
      </text>
    </comment>
    <comment ref="E10" authorId="0" shapeId="0" xr:uid="{D51026CE-6995-4B09-AE53-2E4AABE730F1}">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10" authorId="0" shapeId="0" xr:uid="{5D866CD4-8E4D-4101-AB11-8CF948AB38D6}">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10" authorId="0" shapeId="0" xr:uid="{FD4007B5-2E32-4B69-9D05-74CDD2124C89}">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0" authorId="0" shapeId="0" xr:uid="{00000000-0006-0000-0000-00002C000000}">
      <text>
        <r>
          <rPr>
            <sz val="8"/>
            <color indexed="81"/>
            <rFont val="Tahoma"/>
            <family val="2"/>
          </rPr>
          <t xml:space="preserve">The Minimum Height/Drop is 300mm.
The Maximum Height/Drop is 3600mm. </t>
        </r>
      </text>
    </comment>
    <comment ref="I10" authorId="0" shapeId="0" xr:uid="{E0479844-28E5-4B53-ABA9-0B8C0195DF26}">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10" authorId="0" shapeId="0" xr:uid="{D684B226-E4B1-404E-BDE4-575FD8E9126F}">
      <text>
        <r>
          <rPr>
            <sz val="8"/>
            <color indexed="81"/>
            <rFont val="Tahoma"/>
            <family val="2"/>
          </rPr>
          <t>The Fitting options are;
Face Fit
Recess Fit
For Veri Track Motorised, we 
recommend Face Fit as there 
could be gaps on the side.</t>
        </r>
      </text>
    </comment>
    <comment ref="K10" authorId="0" shapeId="0" xr:uid="{00000000-0006-0000-0000-00002F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0" authorId="0" shapeId="0" xr:uid="{4EE09BAD-5E8B-4843-93E5-0D6793FFCADD}">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10" authorId="0" shapeId="0" xr:uid="{E2575EF1-1B02-4CCB-89E4-2FCD1B2CC9D4}">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10" authorId="0" shapeId="0" xr:uid="{ECE3B4A0-F16E-446E-9F40-937DE085A2A9}">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10" authorId="0" shapeId="0" xr:uid="{58B32F63-E4E0-4A39-8249-E596502B0C4F}">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10" authorId="0" shapeId="0" xr:uid="{10048EC6-8909-4A0D-B0D7-0AC16AB41E38}">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10" authorId="0" shapeId="0" xr:uid="{00000000-0006-0000-0000-000034000000}">
      <text>
        <r>
          <rPr>
            <sz val="8"/>
            <color indexed="81"/>
            <rFont val="Tahoma"/>
            <family val="2"/>
          </rPr>
          <t>Please use this section 
to specify 
any Special Requirements
for the Line/Order.</t>
        </r>
      </text>
    </comment>
    <comment ref="D11" authorId="0" shapeId="0" xr:uid="{00000000-0006-0000-0000-000035000000}">
      <text>
        <r>
          <rPr>
            <sz val="8"/>
            <color indexed="81"/>
            <rFont val="Tahoma"/>
            <family val="2"/>
          </rPr>
          <t>The Products options are;
Veri Shades</t>
        </r>
      </text>
    </comment>
    <comment ref="E11" authorId="0" shapeId="0" xr:uid="{FF6BA492-77D5-4BBF-ACE3-B4B319D4FB7C}">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11" authorId="0" shapeId="0" xr:uid="{ED25E440-435B-4336-8BEF-DC6B1B2668CD}">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11" authorId="0" shapeId="0" xr:uid="{FC895AC7-1846-4F9E-AF5F-2448B2948BED}">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1" authorId="0" shapeId="0" xr:uid="{00000000-0006-0000-0000-000039000000}">
      <text>
        <r>
          <rPr>
            <sz val="8"/>
            <color indexed="81"/>
            <rFont val="Tahoma"/>
            <family val="2"/>
          </rPr>
          <t xml:space="preserve">The Minimum Height/Drop is 300mm.
The Maximum Height/Drop is 3600mm. </t>
        </r>
      </text>
    </comment>
    <comment ref="I11" authorId="0" shapeId="0" xr:uid="{736A1FB2-04EC-4D72-A277-2FF778C232AF}">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11" authorId="0" shapeId="0" xr:uid="{623C1271-B606-4C68-A3D4-560A8AB2B9CA}">
      <text>
        <r>
          <rPr>
            <sz val="8"/>
            <color indexed="81"/>
            <rFont val="Tahoma"/>
            <family val="2"/>
          </rPr>
          <t>The Fitting options are;
Face Fit
Recess Fit
For Veri Track Motorised, we 
recommend Face Fit as there 
could be gaps on the side.</t>
        </r>
      </text>
    </comment>
    <comment ref="K11" authorId="0" shapeId="0" xr:uid="{00000000-0006-0000-0000-00003C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1" authorId="0" shapeId="0" xr:uid="{C2B0CC23-A05C-4A76-9C89-BC9EBD541EF9}">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11" authorId="0" shapeId="0" xr:uid="{E394306E-2A9D-48B4-8A63-024A673C3FF5}">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11" authorId="0" shapeId="0" xr:uid="{AF3F3817-E4CA-48B1-A007-BA51EE0AF07B}">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11" authorId="0" shapeId="0" xr:uid="{5F6D3BEA-AAAC-4D9A-8F0D-398F44E8E12E}">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11" authorId="0" shapeId="0" xr:uid="{D4260958-10BB-4553-A8EA-196ED98ED75C}">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11" authorId="0" shapeId="0" xr:uid="{00000000-0006-0000-0000-000041000000}">
      <text>
        <r>
          <rPr>
            <sz val="8"/>
            <color indexed="81"/>
            <rFont val="Tahoma"/>
            <family val="2"/>
          </rPr>
          <t>Please use this section 
to specify 
any Special Requirements
for the Line/Order.</t>
        </r>
      </text>
    </comment>
    <comment ref="D12" authorId="0" shapeId="0" xr:uid="{00000000-0006-0000-0000-000042000000}">
      <text>
        <r>
          <rPr>
            <sz val="8"/>
            <color indexed="81"/>
            <rFont val="Tahoma"/>
            <family val="2"/>
          </rPr>
          <t>The Products options are;
Veri Shades</t>
        </r>
      </text>
    </comment>
    <comment ref="E12" authorId="0" shapeId="0" xr:uid="{80E697B3-735A-4A2A-8772-111DF0F9718C}">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12" authorId="0" shapeId="0" xr:uid="{08345EDF-FE7A-42A6-9028-BE77F3205E34}">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12" authorId="0" shapeId="0" xr:uid="{E4AD6FDE-F1CE-45AE-98B3-34FBD66D4358}">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2" authorId="0" shapeId="0" xr:uid="{00000000-0006-0000-0000-000046000000}">
      <text>
        <r>
          <rPr>
            <sz val="8"/>
            <color indexed="81"/>
            <rFont val="Tahoma"/>
            <family val="2"/>
          </rPr>
          <t xml:space="preserve">The Minimum Height/Drop is 300mm.
The Maximum Height/Drop is 3600mm. </t>
        </r>
      </text>
    </comment>
    <comment ref="I12" authorId="0" shapeId="0" xr:uid="{7D9A197C-81AF-4E9E-9558-67721085576C}">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12" authorId="0" shapeId="0" xr:uid="{EC5E840B-8538-46F8-A7F3-09E56CFC6F24}">
      <text>
        <r>
          <rPr>
            <sz val="8"/>
            <color indexed="81"/>
            <rFont val="Tahoma"/>
            <family val="2"/>
          </rPr>
          <t>The Fitting options are;
Face Fit
Recess Fit
For Veri Track Motorised, we 
recommend Face Fit as there 
could be gaps on the side.</t>
        </r>
      </text>
    </comment>
    <comment ref="K12" authorId="0" shapeId="0" xr:uid="{00000000-0006-0000-0000-000049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2" authorId="0" shapeId="0" xr:uid="{C329B7BD-A07E-403D-81DB-66478F964358}">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12" authorId="0" shapeId="0" xr:uid="{3D67219D-35DD-4A55-964B-DC4BA63C3D06}">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12" authorId="0" shapeId="0" xr:uid="{9B37CA97-A749-4CBB-BDFD-BC071C6110EB}">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12" authorId="0" shapeId="0" xr:uid="{133AC63A-E685-4EE4-8D20-B32969272A57}">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12" authorId="0" shapeId="0" xr:uid="{0E901DE1-419B-4803-807C-5931CD84E1CB}">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12" authorId="0" shapeId="0" xr:uid="{00000000-0006-0000-0000-00004E000000}">
      <text>
        <r>
          <rPr>
            <sz val="8"/>
            <color indexed="81"/>
            <rFont val="Tahoma"/>
            <family val="2"/>
          </rPr>
          <t>Please use this section 
to specify 
any Special Requirements
for the Line/Order.</t>
        </r>
      </text>
    </comment>
    <comment ref="D13" authorId="0" shapeId="0" xr:uid="{00000000-0006-0000-0000-00004F000000}">
      <text>
        <r>
          <rPr>
            <sz val="8"/>
            <color indexed="81"/>
            <rFont val="Tahoma"/>
            <family val="2"/>
          </rPr>
          <t>The Products options are;
Veri Shades</t>
        </r>
      </text>
    </comment>
    <comment ref="E13" authorId="0" shapeId="0" xr:uid="{85704C23-54E3-4AAD-A150-E53D8B17D95B}">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13" authorId="0" shapeId="0" xr:uid="{0079A8F0-BB78-4160-BB27-31C15D9A1204}">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13" authorId="0" shapeId="0" xr:uid="{BCF9A3EE-E548-4C5F-A4FF-DC3450266847}">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3" authorId="0" shapeId="0" xr:uid="{00000000-0006-0000-0000-000053000000}">
      <text>
        <r>
          <rPr>
            <sz val="8"/>
            <color indexed="81"/>
            <rFont val="Tahoma"/>
            <family val="2"/>
          </rPr>
          <t xml:space="preserve">The Minimum Height/Drop is 300mm.
The Maximum Height/Drop is 3600mm. </t>
        </r>
      </text>
    </comment>
    <comment ref="I13" authorId="0" shapeId="0" xr:uid="{AD7F3873-F56B-43A7-BF19-DF8322F0820C}">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13" authorId="0" shapeId="0" xr:uid="{2F16FDCB-E312-4A63-B7B3-9E4F01CCEFC9}">
      <text>
        <r>
          <rPr>
            <sz val="8"/>
            <color indexed="81"/>
            <rFont val="Tahoma"/>
            <family val="2"/>
          </rPr>
          <t>The Fitting options are;
Face Fit
Recess Fit
For Veri Track Motorised, we 
recommend Face Fit as there 
could be gaps on the side.</t>
        </r>
      </text>
    </comment>
    <comment ref="K13" authorId="0" shapeId="0" xr:uid="{00000000-0006-0000-0000-000056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3" authorId="0" shapeId="0" xr:uid="{259C4083-7BF0-4AB2-93AF-F4E4703AF37A}">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13" authorId="0" shapeId="0" xr:uid="{0345C692-9D2E-4087-9D5E-2368F21D36C5}">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13" authorId="0" shapeId="0" xr:uid="{6D5D71A2-D5CF-433A-A39D-37A97F3C79B7}">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13" authorId="0" shapeId="0" xr:uid="{E141760B-BC56-4245-86C1-3D959EF8E373}">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13" authorId="0" shapeId="0" xr:uid="{6CDFE976-942D-4E55-986A-48272B894349}">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13" authorId="0" shapeId="0" xr:uid="{00000000-0006-0000-0000-00005B000000}">
      <text>
        <r>
          <rPr>
            <sz val="8"/>
            <color indexed="81"/>
            <rFont val="Tahoma"/>
            <family val="2"/>
          </rPr>
          <t>Please use this section 
to specify 
any Special Requirements
for the Line/Order.</t>
        </r>
      </text>
    </comment>
    <comment ref="D14" authorId="0" shapeId="0" xr:uid="{00000000-0006-0000-0000-00005C000000}">
      <text>
        <r>
          <rPr>
            <sz val="8"/>
            <color indexed="81"/>
            <rFont val="Tahoma"/>
            <family val="2"/>
          </rPr>
          <t>The Products options are;
Veri Shades</t>
        </r>
      </text>
    </comment>
    <comment ref="E14" authorId="0" shapeId="0" xr:uid="{9EFA6CCB-332A-4DB8-8BF5-80249BF48AFD}">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14" authorId="0" shapeId="0" xr:uid="{2D226B03-CAEB-42CF-AD4F-0ABBC92261F9}">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14" authorId="0" shapeId="0" xr:uid="{4BF73C1E-831E-432B-90B7-D2B3E41731DB}">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4" authorId="0" shapeId="0" xr:uid="{00000000-0006-0000-0000-000060000000}">
      <text>
        <r>
          <rPr>
            <sz val="8"/>
            <color indexed="81"/>
            <rFont val="Tahoma"/>
            <family val="2"/>
          </rPr>
          <t xml:space="preserve">The Minimum Height/Drop is 300mm.
The Maximum Height/Drop is 3600mm. </t>
        </r>
      </text>
    </comment>
    <comment ref="I14" authorId="0" shapeId="0" xr:uid="{9164BEFA-CF09-4CF4-B112-267408B1E521}">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14" authorId="0" shapeId="0" xr:uid="{72867DC3-BA92-44E9-B2AA-084C44F83C80}">
      <text>
        <r>
          <rPr>
            <sz val="8"/>
            <color indexed="81"/>
            <rFont val="Tahoma"/>
            <family val="2"/>
          </rPr>
          <t>The Fitting options are;
Face Fit
Recess Fit
For Veri Track Motorised, we 
recommend Face Fit as there 
could be gaps on the side.</t>
        </r>
      </text>
    </comment>
    <comment ref="K14" authorId="0" shapeId="0" xr:uid="{00000000-0006-0000-0000-000063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4" authorId="0" shapeId="0" xr:uid="{67634CAD-33C1-4DB1-AB7A-876068395295}">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14" authorId="0" shapeId="0" xr:uid="{A562D71C-1FEA-483E-AF8A-7EB0E0A2EB49}">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14" authorId="0" shapeId="0" xr:uid="{73C2423C-34D2-40B3-A264-91C48E692918}">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14" authorId="0" shapeId="0" xr:uid="{98791C06-FE87-411E-AC97-7302788A2388}">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14" authorId="0" shapeId="0" xr:uid="{74DA905E-68CC-49CF-A870-7C932D3FA2C4}">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14" authorId="0" shapeId="0" xr:uid="{00000000-0006-0000-0000-000068000000}">
      <text>
        <r>
          <rPr>
            <sz val="8"/>
            <color indexed="81"/>
            <rFont val="Tahoma"/>
            <family val="2"/>
          </rPr>
          <t>Please use this section 
to specify 
any Special Requirements
for the Line/Order.</t>
        </r>
      </text>
    </comment>
    <comment ref="D15" authorId="0" shapeId="0" xr:uid="{00000000-0006-0000-0000-000069000000}">
      <text>
        <r>
          <rPr>
            <sz val="8"/>
            <color indexed="81"/>
            <rFont val="Tahoma"/>
            <family val="2"/>
          </rPr>
          <t>The Products options are;
Veri Shades</t>
        </r>
      </text>
    </comment>
    <comment ref="E15" authorId="0" shapeId="0" xr:uid="{BFB5F8BE-F5E1-43C9-B9E8-8F7A84D1B5EC}">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15" authorId="0" shapeId="0" xr:uid="{168824B1-A43A-4756-A901-2B71711EF8FA}">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15" authorId="0" shapeId="0" xr:uid="{BEB81BE4-AC41-4365-A672-A1CD1FCAA7BB}">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5" authorId="0" shapeId="0" xr:uid="{00000000-0006-0000-0000-00006D000000}">
      <text>
        <r>
          <rPr>
            <sz val="8"/>
            <color indexed="81"/>
            <rFont val="Tahoma"/>
            <family val="2"/>
          </rPr>
          <t xml:space="preserve">The Minimum Height/Drop is 300mm.
The Maximum Height/Drop is 3600mm. </t>
        </r>
      </text>
    </comment>
    <comment ref="I15" authorId="0" shapeId="0" xr:uid="{DE0AC3AC-F7BB-43C5-BB4D-41D85F538E6D}">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15" authorId="0" shapeId="0" xr:uid="{6C378D42-05C6-4254-B5D5-6CAAAD53E39A}">
      <text>
        <r>
          <rPr>
            <sz val="8"/>
            <color indexed="81"/>
            <rFont val="Tahoma"/>
            <family val="2"/>
          </rPr>
          <t>The Fitting options are;
Face Fit
Recess Fit
For Veri Track Motorised, we 
recommend Face Fit as there 
could be gaps on the side.</t>
        </r>
      </text>
    </comment>
    <comment ref="K15" authorId="0" shapeId="0" xr:uid="{00000000-0006-0000-0000-000070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5" authorId="0" shapeId="0" xr:uid="{DBF26AAA-2E6C-49C0-8610-979622E04A89}">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15" authorId="0" shapeId="0" xr:uid="{2B3F06E0-AE13-4E59-9BAB-55F776B90BE9}">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15" authorId="0" shapeId="0" xr:uid="{3E46E244-CA74-4ECB-9C1F-6A774F69C314}">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15" authorId="0" shapeId="0" xr:uid="{575D420F-8B53-4526-B209-063E4E545AFF}">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15" authorId="0" shapeId="0" xr:uid="{378D2CE9-0F18-41BD-9A4D-9B1BF8FD3806}">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15" authorId="0" shapeId="0" xr:uid="{00000000-0006-0000-0000-000075000000}">
      <text>
        <r>
          <rPr>
            <sz val="8"/>
            <color indexed="81"/>
            <rFont val="Tahoma"/>
            <family val="2"/>
          </rPr>
          <t>Please use this section 
to specify 
any Special Requirements
for the Line/Order.</t>
        </r>
      </text>
    </comment>
    <comment ref="D16" authorId="0" shapeId="0" xr:uid="{00000000-0006-0000-0000-000076000000}">
      <text>
        <r>
          <rPr>
            <sz val="8"/>
            <color indexed="81"/>
            <rFont val="Tahoma"/>
            <family val="2"/>
          </rPr>
          <t>The Products options are;
Veri Shades</t>
        </r>
      </text>
    </comment>
    <comment ref="E16" authorId="0" shapeId="0" xr:uid="{8A2D5BB7-E21F-4847-AD11-93364BCC1CFE}">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16" authorId="0" shapeId="0" xr:uid="{0BCFAABE-262B-49B3-9E7A-734F0E86FDBD}">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16" authorId="0" shapeId="0" xr:uid="{8C875B9F-A6A7-4BC6-A4D2-6979982A7F4A}">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6" authorId="0" shapeId="0" xr:uid="{00000000-0006-0000-0000-00007A000000}">
      <text>
        <r>
          <rPr>
            <sz val="8"/>
            <color indexed="81"/>
            <rFont val="Tahoma"/>
            <family val="2"/>
          </rPr>
          <t xml:space="preserve">The Minimum Height/Drop is 300mm.
The Maximum Height/Drop is 3600mm. </t>
        </r>
      </text>
    </comment>
    <comment ref="I16" authorId="0" shapeId="0" xr:uid="{E6EB6733-C955-4058-84E9-0806A47BDED9}">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16" authorId="0" shapeId="0" xr:uid="{8B5204C1-1ED3-4D26-B898-A1E8AF757377}">
      <text>
        <r>
          <rPr>
            <sz val="8"/>
            <color indexed="81"/>
            <rFont val="Tahoma"/>
            <family val="2"/>
          </rPr>
          <t>The Fitting options are;
Face Fit
Recess Fit
For Veri Track Motorised, we 
recommend Face Fit as there 
could be gaps on the side.</t>
        </r>
      </text>
    </comment>
    <comment ref="K16" authorId="0" shapeId="0" xr:uid="{00000000-0006-0000-0000-00007D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6" authorId="0" shapeId="0" xr:uid="{A8C8FFAC-6282-45CA-9F60-1B77F501046E}">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16" authorId="0" shapeId="0" xr:uid="{19336680-2E6A-40E7-B8F9-0413EB20C35F}">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16" authorId="0" shapeId="0" xr:uid="{63541679-C522-42F1-A30B-6DC8ACEE4143}">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16" authorId="0" shapeId="0" xr:uid="{CF3336BC-E033-45FB-AA3A-2324107B59CA}">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16" authorId="0" shapeId="0" xr:uid="{72FAE22E-63C8-4531-9491-A6528747AA58}">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16" authorId="0" shapeId="0" xr:uid="{00000000-0006-0000-0000-000082000000}">
      <text>
        <r>
          <rPr>
            <sz val="8"/>
            <color indexed="81"/>
            <rFont val="Tahoma"/>
            <family val="2"/>
          </rPr>
          <t>Please use this section 
to specify 
any Special Requirements
for the Line/Order.</t>
        </r>
      </text>
    </comment>
    <comment ref="D17" authorId="0" shapeId="0" xr:uid="{00000000-0006-0000-0000-000083000000}">
      <text>
        <r>
          <rPr>
            <sz val="8"/>
            <color indexed="81"/>
            <rFont val="Tahoma"/>
            <family val="2"/>
          </rPr>
          <t>The Products options are;
Veri Shades</t>
        </r>
      </text>
    </comment>
    <comment ref="E17" authorId="0" shapeId="0" xr:uid="{CBC4388B-6AE0-4590-B7E8-BF8EDD2AB0F5}">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17" authorId="0" shapeId="0" xr:uid="{B64D0597-A2AA-4D0D-AF81-9FB74B5BE9D9}">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17" authorId="0" shapeId="0" xr:uid="{40FE256A-E85C-4011-AFA9-0EA08A118455}">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7" authorId="0" shapeId="0" xr:uid="{00000000-0006-0000-0000-000087000000}">
      <text>
        <r>
          <rPr>
            <sz val="8"/>
            <color indexed="81"/>
            <rFont val="Tahoma"/>
            <family val="2"/>
          </rPr>
          <t xml:space="preserve">The Minimum Height/Drop is 300mm.
The Maximum Height/Drop is 3600mm. </t>
        </r>
      </text>
    </comment>
    <comment ref="I17" authorId="0" shapeId="0" xr:uid="{22E73EB4-BB8D-4B16-A613-B48389AFE032}">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17" authorId="0" shapeId="0" xr:uid="{746FD626-6E4B-463C-BF73-B84C156DD08F}">
      <text>
        <r>
          <rPr>
            <sz val="8"/>
            <color indexed="81"/>
            <rFont val="Tahoma"/>
            <family val="2"/>
          </rPr>
          <t>The Fitting options are;
Face Fit
Recess Fit
For Veri Track Motorised, we 
recommend Face Fit as there 
could be gaps on the side.</t>
        </r>
      </text>
    </comment>
    <comment ref="K17" authorId="0" shapeId="0" xr:uid="{00000000-0006-0000-0000-00008A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7" authorId="0" shapeId="0" xr:uid="{D6F574FD-BCFD-48A4-BFFC-DB113F9CB0C8}">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17" authorId="0" shapeId="0" xr:uid="{2BB0328A-F46E-45AD-9D32-A06FDBE7CC1B}">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17" authorId="0" shapeId="0" xr:uid="{AE7BB261-918E-4FA5-A53F-3C318FD523BC}">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17" authorId="0" shapeId="0" xr:uid="{CA0CECDE-E22A-40EA-B235-B91678A2211A}">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17" authorId="0" shapeId="0" xr:uid="{0E3DD7D3-D92B-4334-AD76-E995FCDD5292}">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17" authorId="0" shapeId="0" xr:uid="{00000000-0006-0000-0000-00008F000000}">
      <text>
        <r>
          <rPr>
            <sz val="8"/>
            <color indexed="81"/>
            <rFont val="Tahoma"/>
            <family val="2"/>
          </rPr>
          <t>Please use this section 
to specify 
any Special Requirements
for the Line/Order.</t>
        </r>
      </text>
    </comment>
    <comment ref="D18" authorId="0" shapeId="0" xr:uid="{00000000-0006-0000-0000-000090000000}">
      <text>
        <r>
          <rPr>
            <sz val="8"/>
            <color indexed="81"/>
            <rFont val="Tahoma"/>
            <family val="2"/>
          </rPr>
          <t>The Products options are;
Veri Shades</t>
        </r>
      </text>
    </comment>
    <comment ref="E18" authorId="0" shapeId="0" xr:uid="{59FAE557-87FF-4FBC-9F0A-5A99F19EC420}">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18" authorId="0" shapeId="0" xr:uid="{F8860846-02B0-42CC-A5C3-29D58D06CE22}">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18" authorId="0" shapeId="0" xr:uid="{885D2878-F621-4945-88DC-B6ACD0662750}">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8" authorId="0" shapeId="0" xr:uid="{00000000-0006-0000-0000-000094000000}">
      <text>
        <r>
          <rPr>
            <sz val="8"/>
            <color indexed="81"/>
            <rFont val="Tahoma"/>
            <family val="2"/>
          </rPr>
          <t xml:space="preserve">The Minimum Height/Drop is 300mm.
The Maximum Height/Drop is 3600mm. </t>
        </r>
      </text>
    </comment>
    <comment ref="I18" authorId="0" shapeId="0" xr:uid="{749AFC5E-1B00-4E1B-884E-93CAFB5BDDC1}">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18" authorId="0" shapeId="0" xr:uid="{077DBC18-75F5-4D8B-B271-C2D657A55A92}">
      <text>
        <r>
          <rPr>
            <sz val="8"/>
            <color indexed="81"/>
            <rFont val="Tahoma"/>
            <family val="2"/>
          </rPr>
          <t>The Fitting options are;
Face Fit
Recess Fit
For Veri Track Motorised, we 
recommend Face Fit as there 
could be gaps on the side.</t>
        </r>
      </text>
    </comment>
    <comment ref="K18" authorId="0" shapeId="0" xr:uid="{00000000-0006-0000-0000-000097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8" authorId="0" shapeId="0" xr:uid="{D3E8091A-C00B-4EBC-AC4C-365B5BB27A9C}">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18" authorId="0" shapeId="0" xr:uid="{542B8F54-2F24-49AF-98F0-E9F922D2DAC0}">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18" authorId="0" shapeId="0" xr:uid="{CED7AB57-5414-4948-BF6E-A24C4015BE5B}">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18" authorId="0" shapeId="0" xr:uid="{B9882880-5A36-4937-BD7D-9955D3B81FAC}">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18" authorId="0" shapeId="0" xr:uid="{F2EF6C95-81A3-4CDE-AD5E-32370D47FC87}">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18" authorId="0" shapeId="0" xr:uid="{00000000-0006-0000-0000-00009C000000}">
      <text>
        <r>
          <rPr>
            <sz val="8"/>
            <color indexed="81"/>
            <rFont val="Tahoma"/>
            <family val="2"/>
          </rPr>
          <t>Please use this section 
to specify 
any Special Requirements
for the Line/Order.</t>
        </r>
      </text>
    </comment>
    <comment ref="D19" authorId="0" shapeId="0" xr:uid="{00000000-0006-0000-0000-00009D000000}">
      <text>
        <r>
          <rPr>
            <sz val="8"/>
            <color indexed="81"/>
            <rFont val="Tahoma"/>
            <family val="2"/>
          </rPr>
          <t>The Products options are;
Veri Shades</t>
        </r>
      </text>
    </comment>
    <comment ref="E19" authorId="0" shapeId="0" xr:uid="{C79B1E66-2B2C-43A3-8C23-B5ACBFF05664}">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19" authorId="0" shapeId="0" xr:uid="{AE326647-C486-4A20-99F2-36F26FF9D028}">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19" authorId="0" shapeId="0" xr:uid="{A00A092D-9014-4C1E-AFC1-711B678576F9}">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9" authorId="0" shapeId="0" xr:uid="{00000000-0006-0000-0000-0000A1000000}">
      <text>
        <r>
          <rPr>
            <sz val="8"/>
            <color indexed="81"/>
            <rFont val="Tahoma"/>
            <family val="2"/>
          </rPr>
          <t xml:space="preserve">The Minimum Height/Drop is 300mm.
The Maximum Height/Drop is 3600mm. </t>
        </r>
      </text>
    </comment>
    <comment ref="I19" authorId="0" shapeId="0" xr:uid="{F1D9A30E-E36B-4EF0-AA07-60F8B7BC9435}">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19" authorId="0" shapeId="0" xr:uid="{B3B41828-05EF-4CE8-8139-FC4FD41AF508}">
      <text>
        <r>
          <rPr>
            <sz val="8"/>
            <color indexed="81"/>
            <rFont val="Tahoma"/>
            <family val="2"/>
          </rPr>
          <t>The Fitting options are;
Face Fit
Recess Fit
For Veri Track Motorised, we 
recommend Face Fit as there 
could be gaps on the side.</t>
        </r>
      </text>
    </comment>
    <comment ref="K19" authorId="0" shapeId="0" xr:uid="{00000000-0006-0000-0000-0000A4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9" authorId="0" shapeId="0" xr:uid="{D62D87AC-EFEE-4159-98C7-9215BEA9ADE2}">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19" authorId="0" shapeId="0" xr:uid="{AD4D7BAE-992C-4450-9938-5C5E511F49A0}">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19" authorId="0" shapeId="0" xr:uid="{357D10A9-EBEF-48C8-9E0E-ED844AB0D5C6}">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19" authorId="0" shapeId="0" xr:uid="{87082734-1CB2-40FB-86EA-8FAA905538CC}">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19" authorId="0" shapeId="0" xr:uid="{997F470E-1B76-45CD-92D6-D61BC56BC89E}">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19" authorId="0" shapeId="0" xr:uid="{00000000-0006-0000-0000-0000A9000000}">
      <text>
        <r>
          <rPr>
            <sz val="8"/>
            <color indexed="81"/>
            <rFont val="Tahoma"/>
            <family val="2"/>
          </rPr>
          <t>Please use this section 
to specify 
any Special Requirements
for the Line/Order.</t>
        </r>
      </text>
    </comment>
    <comment ref="D20" authorId="0" shapeId="0" xr:uid="{00000000-0006-0000-0000-0000AA000000}">
      <text>
        <r>
          <rPr>
            <sz val="8"/>
            <color indexed="81"/>
            <rFont val="Tahoma"/>
            <family val="2"/>
          </rPr>
          <t>The Products options are;
Veri Shades</t>
        </r>
      </text>
    </comment>
    <comment ref="E20" authorId="0" shapeId="0" xr:uid="{2DA3BA02-D9DD-41CF-BD0F-F5957F5663B5}">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20" authorId="0" shapeId="0" xr:uid="{2C0C7594-0455-4696-BC8F-C095D2C145C7}">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20" authorId="0" shapeId="0" xr:uid="{22E940C7-3D3D-4DE0-8260-10C16B25FC9A}">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0" authorId="0" shapeId="0" xr:uid="{00000000-0006-0000-0000-0000AE000000}">
      <text>
        <r>
          <rPr>
            <sz val="8"/>
            <color indexed="81"/>
            <rFont val="Tahoma"/>
            <family val="2"/>
          </rPr>
          <t xml:space="preserve">The Minimum Height/Drop is 300mm.
The Maximum Height/Drop is 3600mm. </t>
        </r>
      </text>
    </comment>
    <comment ref="I20" authorId="0" shapeId="0" xr:uid="{4F6D5FE8-9B6D-4E22-8925-D267FD7C39FF}">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20" authorId="0" shapeId="0" xr:uid="{7A01C80C-E2F6-4CFC-84B5-2A83FE9B7491}">
      <text>
        <r>
          <rPr>
            <sz val="8"/>
            <color indexed="81"/>
            <rFont val="Tahoma"/>
            <family val="2"/>
          </rPr>
          <t>The Fitting options are;
Face Fit
Recess Fit
For Veri Track Motorised, we 
recommend Face Fit as there 
could be gaps on the side.</t>
        </r>
      </text>
    </comment>
    <comment ref="K20" authorId="0" shapeId="0" xr:uid="{00000000-0006-0000-0000-0000B1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0" authorId="0" shapeId="0" xr:uid="{D64BE5DC-875D-402A-AA84-4C61C8F4087D}">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20" authorId="0" shapeId="0" xr:uid="{17BE37B2-9F3F-42B0-90E5-A041B69FC910}">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20" authorId="0" shapeId="0" xr:uid="{F9454AF6-5D86-46AC-A328-AB14C611C240}">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20" authorId="0" shapeId="0" xr:uid="{925FBFFC-8532-47B9-A6EB-E78FB31DC9BC}">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20" authorId="0" shapeId="0" xr:uid="{00AF7E1C-A74C-45AD-AEFB-5A5C2AF06DD1}">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20" authorId="0" shapeId="0" xr:uid="{00000000-0006-0000-0000-0000B6000000}">
      <text>
        <r>
          <rPr>
            <sz val="8"/>
            <color indexed="81"/>
            <rFont val="Tahoma"/>
            <family val="2"/>
          </rPr>
          <t>Please use this section 
to specify 
any Special Requirements
for the Line/Order.</t>
        </r>
      </text>
    </comment>
    <comment ref="D21" authorId="0" shapeId="0" xr:uid="{00000000-0006-0000-0000-0000B7000000}">
      <text>
        <r>
          <rPr>
            <sz val="8"/>
            <color indexed="81"/>
            <rFont val="Tahoma"/>
            <family val="2"/>
          </rPr>
          <t>The Products options are;
Veri Shades</t>
        </r>
      </text>
    </comment>
    <comment ref="E21" authorId="0" shapeId="0" xr:uid="{D338F492-E756-4DB1-8F78-71D4BEE1BC66}">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21" authorId="0" shapeId="0" xr:uid="{E8680CD8-6A92-40A5-A192-563D35D241D7}">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21" authorId="0" shapeId="0" xr:uid="{2E879030-A8F1-4CB3-A5BC-0DB784E41E7A}">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1" authorId="0" shapeId="0" xr:uid="{00000000-0006-0000-0000-0000BB000000}">
      <text>
        <r>
          <rPr>
            <sz val="8"/>
            <color indexed="81"/>
            <rFont val="Tahoma"/>
            <family val="2"/>
          </rPr>
          <t xml:space="preserve">The Minimum Height/Drop is 300mm.
The Maximum Height/Drop is 3600mm. </t>
        </r>
      </text>
    </comment>
    <comment ref="I21" authorId="0" shapeId="0" xr:uid="{A8F0F156-5B55-43F9-BB88-15AFD7334005}">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21" authorId="0" shapeId="0" xr:uid="{9EBE584B-3504-4DA0-9BC5-5754BDA90586}">
      <text>
        <r>
          <rPr>
            <sz val="8"/>
            <color indexed="81"/>
            <rFont val="Tahoma"/>
            <family val="2"/>
          </rPr>
          <t>The Fitting options are;
Face Fit
Recess Fit
For Veri Track Motorised, we 
recommend Face Fit as there 
could be gaps on the side.</t>
        </r>
      </text>
    </comment>
    <comment ref="K21" authorId="0" shapeId="0" xr:uid="{00000000-0006-0000-0000-0000BE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1" authorId="0" shapeId="0" xr:uid="{19A4E921-2B17-4ACD-B625-6EFB285F23B8}">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21" authorId="0" shapeId="0" xr:uid="{2FF37753-ED82-4DB5-A98D-ADA9C6360445}">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21" authorId="0" shapeId="0" xr:uid="{62E4E37C-D1AD-47C1-B18F-5C5D7573243E}">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21" authorId="0" shapeId="0" xr:uid="{42B48F30-AF15-49FC-AE69-91CB9A9C69DD}">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21" authorId="0" shapeId="0" xr:uid="{166EF2C6-2DF6-4036-8D27-3E1D0AFF6324}">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21" authorId="0" shapeId="0" xr:uid="{00000000-0006-0000-0000-0000C3000000}">
      <text>
        <r>
          <rPr>
            <sz val="8"/>
            <color indexed="81"/>
            <rFont val="Tahoma"/>
            <family val="2"/>
          </rPr>
          <t>Please use this section 
to specify 
any Special Requirements
for the Line/Order.</t>
        </r>
      </text>
    </comment>
    <comment ref="D22" authorId="0" shapeId="0" xr:uid="{00000000-0006-0000-0000-0000C4000000}">
      <text>
        <r>
          <rPr>
            <sz val="8"/>
            <color indexed="81"/>
            <rFont val="Tahoma"/>
            <family val="2"/>
          </rPr>
          <t>The Products options are;
Veri Shades</t>
        </r>
      </text>
    </comment>
    <comment ref="E22" authorId="0" shapeId="0" xr:uid="{14897346-9AAE-40FA-AF4F-D8489D716949}">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22" authorId="0" shapeId="0" xr:uid="{61325E12-BEFB-42D3-9229-47163F02428E}">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22" authorId="0" shapeId="0" xr:uid="{1F8F119C-4840-4EBB-A36A-186C05445E35}">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2" authorId="0" shapeId="0" xr:uid="{00000000-0006-0000-0000-0000C8000000}">
      <text>
        <r>
          <rPr>
            <sz val="8"/>
            <color indexed="81"/>
            <rFont val="Tahoma"/>
            <family val="2"/>
          </rPr>
          <t xml:space="preserve">The Minimum Height/Drop is 300mm.
The Maximum Height/Drop is 3600mm. </t>
        </r>
      </text>
    </comment>
    <comment ref="I22" authorId="0" shapeId="0" xr:uid="{192C11A7-77D7-4AE8-BEF5-87F9D4624B5D}">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22" authorId="0" shapeId="0" xr:uid="{CDABA700-321B-4C67-9A2A-0A03CA5D9252}">
      <text>
        <r>
          <rPr>
            <sz val="8"/>
            <color indexed="81"/>
            <rFont val="Tahoma"/>
            <family val="2"/>
          </rPr>
          <t>The Fitting options are;
Face Fit
Recess Fit
For Veri Track Motorised, we 
recommend Face Fit as there 
could be gaps on the side.</t>
        </r>
      </text>
    </comment>
    <comment ref="K22" authorId="0" shapeId="0" xr:uid="{00000000-0006-0000-0000-0000CB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2" authorId="0" shapeId="0" xr:uid="{66DF497A-95FB-46F1-8393-94FCB2AF5472}">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22" authorId="0" shapeId="0" xr:uid="{633D64E7-CAF4-48C6-94D3-DE37C30C2371}">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22" authorId="0" shapeId="0" xr:uid="{D55B86FA-1BDB-47F7-BC09-E922195F2BD2}">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22" authorId="0" shapeId="0" xr:uid="{B10A1605-8E6A-4A97-B592-4756D6F5A4E1}">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22" authorId="0" shapeId="0" xr:uid="{E709B868-2E5E-469C-BA4C-9D911F3D8325}">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22" authorId="0" shapeId="0" xr:uid="{00000000-0006-0000-0000-0000D0000000}">
      <text>
        <r>
          <rPr>
            <sz val="8"/>
            <color indexed="81"/>
            <rFont val="Tahoma"/>
            <family val="2"/>
          </rPr>
          <t>Please use this section 
to specify 
any Special Requirements
for the Line/Order.</t>
        </r>
      </text>
    </comment>
    <comment ref="D23" authorId="0" shapeId="0" xr:uid="{00000000-0006-0000-0000-0000D1000000}">
      <text>
        <r>
          <rPr>
            <sz val="8"/>
            <color indexed="81"/>
            <rFont val="Tahoma"/>
            <family val="2"/>
          </rPr>
          <t>The Products options are;
Veri Shades</t>
        </r>
      </text>
    </comment>
    <comment ref="E23" authorId="0" shapeId="0" xr:uid="{0D6365DC-6E1B-48FD-BABD-B747AEA73552}">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23" authorId="0" shapeId="0" xr:uid="{E9972A5D-0EAD-4E96-BBC5-515A9EFC1C40}">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23" authorId="0" shapeId="0" xr:uid="{6927E9CE-C8FB-4F75-B3EE-0BF0899A93AF}">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3" authorId="0" shapeId="0" xr:uid="{00000000-0006-0000-0000-0000D5000000}">
      <text>
        <r>
          <rPr>
            <sz val="8"/>
            <color indexed="81"/>
            <rFont val="Tahoma"/>
            <family val="2"/>
          </rPr>
          <t xml:space="preserve">The Minimum Height/Drop is 300mm.
The Maximum Height/Drop is 3600mm. </t>
        </r>
      </text>
    </comment>
    <comment ref="I23" authorId="0" shapeId="0" xr:uid="{D88C968E-F4DF-4116-BE8F-DE2F305B99DB}">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23" authorId="0" shapeId="0" xr:uid="{8FCEC3F6-6527-4A34-A52B-602080CF7E89}">
      <text>
        <r>
          <rPr>
            <sz val="8"/>
            <color indexed="81"/>
            <rFont val="Tahoma"/>
            <family val="2"/>
          </rPr>
          <t>The Fitting options are;
Face Fit
Recess Fit
For Veri Track Motorised, we 
recommend Face Fit as there 
could be gaps on the side.</t>
        </r>
      </text>
    </comment>
    <comment ref="K23" authorId="0" shapeId="0" xr:uid="{00000000-0006-0000-0000-0000D8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3" authorId="0" shapeId="0" xr:uid="{354100C1-9183-4CC8-B613-05CC2C3F128C}">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23" authorId="0" shapeId="0" xr:uid="{2B063212-70E6-4E7B-A559-1BA4D3B6D7D4}">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23" authorId="0" shapeId="0" xr:uid="{BA862D5D-243C-4D74-BF95-B3B9167ADC4C}">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23" authorId="0" shapeId="0" xr:uid="{330B5D8C-9A8C-4117-9CAA-66DA6D5D1568}">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23" authorId="0" shapeId="0" xr:uid="{9470A693-8FD5-40D4-8452-EC7CB5DCED4F}">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23" authorId="0" shapeId="0" xr:uid="{00000000-0006-0000-0000-0000DD000000}">
      <text>
        <r>
          <rPr>
            <sz val="8"/>
            <color indexed="81"/>
            <rFont val="Tahoma"/>
            <family val="2"/>
          </rPr>
          <t>Please use this section 
to specify 
any Special Requirements
for the Line/Order.</t>
        </r>
      </text>
    </comment>
    <comment ref="D24" authorId="0" shapeId="0" xr:uid="{00000000-0006-0000-0000-0000DE000000}">
      <text>
        <r>
          <rPr>
            <sz val="8"/>
            <color indexed="81"/>
            <rFont val="Tahoma"/>
            <family val="2"/>
          </rPr>
          <t>The Products options are;
Veri Shades</t>
        </r>
      </text>
    </comment>
    <comment ref="E24" authorId="0" shapeId="0" xr:uid="{FFFF8981-D47B-436F-AB21-605BC3F512BE}">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24" authorId="0" shapeId="0" xr:uid="{9B51E26A-D323-48B3-8E0B-E3F46D0CB52D}">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24" authorId="0" shapeId="0" xr:uid="{23E91A7C-5342-4DAE-BB98-FD0325B5094C}">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4" authorId="0" shapeId="0" xr:uid="{00000000-0006-0000-0000-0000E2000000}">
      <text>
        <r>
          <rPr>
            <sz val="8"/>
            <color indexed="81"/>
            <rFont val="Tahoma"/>
            <family val="2"/>
          </rPr>
          <t xml:space="preserve">The Minimum Height/Drop is 300mm.
The Maximum Height/Drop is 3600mm. </t>
        </r>
      </text>
    </comment>
    <comment ref="I24" authorId="0" shapeId="0" xr:uid="{E1A3E1FE-CE57-4D0C-A3C3-31CFAE006765}">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24" authorId="0" shapeId="0" xr:uid="{96687513-6448-49A9-9E62-16E622EDC052}">
      <text>
        <r>
          <rPr>
            <sz val="8"/>
            <color indexed="81"/>
            <rFont val="Tahoma"/>
            <family val="2"/>
          </rPr>
          <t>The Fitting options are;
Face Fit
Recess Fit
For Veri Track Motorised, we 
recommend Face Fit as there 
could be gaps on the side.</t>
        </r>
      </text>
    </comment>
    <comment ref="K24" authorId="0" shapeId="0" xr:uid="{00000000-0006-0000-0000-0000E5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4" authorId="0" shapeId="0" xr:uid="{540C805D-5B5E-4773-8871-0E8576E508D0}">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24" authorId="0" shapeId="0" xr:uid="{A0E30AA0-289C-4C77-B8F1-DC369CAA965B}">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24" authorId="0" shapeId="0" xr:uid="{0B88AC98-493B-4178-8DD7-E447BB7906DB}">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24" authorId="0" shapeId="0" xr:uid="{7615B4B0-F62B-41A3-BCBD-5DCB89B13E4D}">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24" authorId="0" shapeId="0" xr:uid="{EEAADA38-6FE8-4906-808E-FFFE78619E5F}">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24" authorId="0" shapeId="0" xr:uid="{00000000-0006-0000-0000-0000EA000000}">
      <text>
        <r>
          <rPr>
            <sz val="8"/>
            <color indexed="81"/>
            <rFont val="Tahoma"/>
            <family val="2"/>
          </rPr>
          <t>Please use this section 
to specify 
any Special Requirements
for the Line/Order.</t>
        </r>
      </text>
    </comment>
    <comment ref="D25" authorId="0" shapeId="0" xr:uid="{00000000-0006-0000-0000-0000EB000000}">
      <text>
        <r>
          <rPr>
            <sz val="8"/>
            <color indexed="81"/>
            <rFont val="Tahoma"/>
            <family val="2"/>
          </rPr>
          <t>The Products options are;
Veri Shades</t>
        </r>
      </text>
    </comment>
    <comment ref="E25" authorId="0" shapeId="0" xr:uid="{67ECB0BC-6D2B-48AD-8CFD-B1F3F31E1B71}">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25" authorId="0" shapeId="0" xr:uid="{0E5C5781-DA8D-44E4-A377-4D049361C519}">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25" authorId="0" shapeId="0" xr:uid="{516A74F1-717A-443F-A788-01AC81DAB4B0}">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5" authorId="0" shapeId="0" xr:uid="{00000000-0006-0000-0000-0000EF000000}">
      <text>
        <r>
          <rPr>
            <sz val="8"/>
            <color indexed="81"/>
            <rFont val="Tahoma"/>
            <family val="2"/>
          </rPr>
          <t xml:space="preserve">The Minimum Height/Drop is 300mm.
The Maximum Height/Drop is 3600mm. </t>
        </r>
      </text>
    </comment>
    <comment ref="I25" authorId="0" shapeId="0" xr:uid="{7B5D5F60-5CDF-456C-A2A7-852F48A2B9AF}">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25" authorId="0" shapeId="0" xr:uid="{F2908608-23D3-4CC2-8298-92BC077FD2FA}">
      <text>
        <r>
          <rPr>
            <sz val="8"/>
            <color indexed="81"/>
            <rFont val="Tahoma"/>
            <family val="2"/>
          </rPr>
          <t>The Fitting options are;
Face Fit
Recess Fit
For Veri Track Motorised, we 
recommend Face Fit as there 
could be gaps on the side.</t>
        </r>
      </text>
    </comment>
    <comment ref="K25" authorId="0" shapeId="0" xr:uid="{00000000-0006-0000-0000-0000F2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5" authorId="0" shapeId="0" xr:uid="{A8AB2DE1-BEDE-4CCC-AB43-86B5D6A99C15}">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25" authorId="0" shapeId="0" xr:uid="{2F9256E7-5436-4EFA-A7CB-6B39211E9D7B}">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25" authorId="0" shapeId="0" xr:uid="{89DE9015-4102-460C-9EF3-45911D2807C4}">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25" authorId="0" shapeId="0" xr:uid="{4723BE0E-0A33-4241-86C1-2BA34BFAE50B}">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25" authorId="0" shapeId="0" xr:uid="{7EE60D52-E74C-408E-9E6A-B06CD6CEF6A7}">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25" authorId="0" shapeId="0" xr:uid="{00000000-0006-0000-0000-0000F7000000}">
      <text>
        <r>
          <rPr>
            <sz val="8"/>
            <color indexed="81"/>
            <rFont val="Tahoma"/>
            <family val="2"/>
          </rPr>
          <t>Please use this section 
to specify 
any Special Requirements
for the Line/Order.</t>
        </r>
      </text>
    </comment>
    <comment ref="D26" authorId="0" shapeId="0" xr:uid="{00000000-0006-0000-0000-0000F8000000}">
      <text>
        <r>
          <rPr>
            <sz val="8"/>
            <color indexed="81"/>
            <rFont val="Tahoma"/>
            <family val="2"/>
          </rPr>
          <t>The Products options are;
Veri Shades</t>
        </r>
      </text>
    </comment>
    <comment ref="E26" authorId="0" shapeId="0" xr:uid="{95147DE7-8CC2-4545-AD9E-6B4A14C3E2BB}">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26" authorId="0" shapeId="0" xr:uid="{0B60948C-3774-41AD-9D90-649CEB680837}">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26" authorId="0" shapeId="0" xr:uid="{9633AE3A-F03E-440E-831C-EF5913E2E975}">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6" authorId="0" shapeId="0" xr:uid="{00000000-0006-0000-0000-0000FC000000}">
      <text>
        <r>
          <rPr>
            <sz val="8"/>
            <color indexed="81"/>
            <rFont val="Tahoma"/>
            <family val="2"/>
          </rPr>
          <t xml:space="preserve">The Minimum Height/Drop is 300mm.
The Maximum Height/Drop is 3600mm. </t>
        </r>
      </text>
    </comment>
    <comment ref="I26" authorId="0" shapeId="0" xr:uid="{C2B20AD7-CD06-429B-ABB0-A96BE7994723}">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26" authorId="0" shapeId="0" xr:uid="{3D0C4ED2-F0AA-4B9B-BBF3-A51F2D36B931}">
      <text>
        <r>
          <rPr>
            <sz val="8"/>
            <color indexed="81"/>
            <rFont val="Tahoma"/>
            <family val="2"/>
          </rPr>
          <t>The Fitting options are;
Face Fit
Recess Fit
For Veri Track Motorised, we 
recommend Face Fit as there 
could be gaps on the side.</t>
        </r>
      </text>
    </comment>
    <comment ref="K26" authorId="0" shapeId="0" xr:uid="{00000000-0006-0000-0000-0000FF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6" authorId="0" shapeId="0" xr:uid="{87DCD3AF-DA87-4692-8C21-7B23B428BAE2}">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26" authorId="0" shapeId="0" xr:uid="{9B57A2F9-030E-4B43-96EE-D8759C031CEF}">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26" authorId="0" shapeId="0" xr:uid="{B5C42122-411A-4FC1-A214-815FF489490B}">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26" authorId="0" shapeId="0" xr:uid="{CDCF2DB0-5AC0-4E92-A5DB-0F49A904383A}">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26" authorId="0" shapeId="0" xr:uid="{88A22403-D849-4E2E-94D6-E4B45878CFD9}">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26" authorId="0" shapeId="0" xr:uid="{00000000-0006-0000-0000-000004010000}">
      <text>
        <r>
          <rPr>
            <sz val="8"/>
            <color indexed="81"/>
            <rFont val="Tahoma"/>
            <family val="2"/>
          </rPr>
          <t>Please use this section 
to specify 
any Special Requirements
for the Line/Order.</t>
        </r>
      </text>
    </comment>
    <comment ref="D27" authorId="0" shapeId="0" xr:uid="{00000000-0006-0000-0000-000005010000}">
      <text>
        <r>
          <rPr>
            <sz val="8"/>
            <color indexed="81"/>
            <rFont val="Tahoma"/>
            <family val="2"/>
          </rPr>
          <t>The Products options are;
Veri Shades</t>
        </r>
      </text>
    </comment>
    <comment ref="E27" authorId="0" shapeId="0" xr:uid="{D7EFB156-AD4A-476D-A08A-E9C91A188BEF}">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27" authorId="0" shapeId="0" xr:uid="{CA01A124-9BE2-4D80-9C7D-ED3F251E45C8}">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27" authorId="0" shapeId="0" xr:uid="{56EDD00B-B550-401A-92F2-F4A63C5605C7}">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7" authorId="0" shapeId="0" xr:uid="{00000000-0006-0000-0000-000009010000}">
      <text>
        <r>
          <rPr>
            <sz val="8"/>
            <color indexed="81"/>
            <rFont val="Tahoma"/>
            <family val="2"/>
          </rPr>
          <t xml:space="preserve">The Minimum Height/Drop is 300mm.
The Maximum Height/Drop is 3600mm. </t>
        </r>
      </text>
    </comment>
    <comment ref="I27" authorId="0" shapeId="0" xr:uid="{BD62AB09-CE1F-4FC9-9788-6BEEB56CE186}">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27" authorId="0" shapeId="0" xr:uid="{BD02788C-D9C0-4F3F-B5CF-4BB52DD5F593}">
      <text>
        <r>
          <rPr>
            <sz val="8"/>
            <color indexed="81"/>
            <rFont val="Tahoma"/>
            <family val="2"/>
          </rPr>
          <t>The Fitting options are;
Face Fit
Recess Fit
For Veri Track Motorised, we 
recommend Face Fit as there 
could be gaps on the side.</t>
        </r>
      </text>
    </comment>
    <comment ref="K27" authorId="0" shapeId="0" xr:uid="{00000000-0006-0000-0000-00000C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7" authorId="0" shapeId="0" xr:uid="{E5DABEC5-FF28-487D-8D45-143F33AA832B}">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27" authorId="0" shapeId="0" xr:uid="{11692EAC-088D-4F35-8508-88CCB36A4CFF}">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27" authorId="0" shapeId="0" xr:uid="{2CEE4210-1790-4C64-91AA-4EE86ADE8822}">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27" authorId="0" shapeId="0" xr:uid="{69BD9E5A-59F7-4B5D-BFCD-B8987D42FAE1}">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27" authorId="0" shapeId="0" xr:uid="{1E02F990-08F5-43F5-9CA3-F0668A2D455B}">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27" authorId="0" shapeId="0" xr:uid="{00000000-0006-0000-0000-000011010000}">
      <text>
        <r>
          <rPr>
            <sz val="8"/>
            <color indexed="81"/>
            <rFont val="Tahoma"/>
            <family val="2"/>
          </rPr>
          <t>Please use this section 
to specify 
any Special Requirements
for the Line/Order.</t>
        </r>
      </text>
    </comment>
    <comment ref="D28" authorId="0" shapeId="0" xr:uid="{00000000-0006-0000-0000-000012010000}">
      <text>
        <r>
          <rPr>
            <sz val="8"/>
            <color indexed="81"/>
            <rFont val="Tahoma"/>
            <family val="2"/>
          </rPr>
          <t>The Products options are;
Veri Shades</t>
        </r>
      </text>
    </comment>
    <comment ref="E28" authorId="0" shapeId="0" xr:uid="{C05CED81-E78A-49A2-8D5A-B8698B4877B1}">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28" authorId="0" shapeId="0" xr:uid="{D021BDCE-FD9E-4391-97C5-25E770F85483}">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28" authorId="0" shapeId="0" xr:uid="{9D2455C0-AD80-4CD7-AE6E-F0C0963E0E6D}">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8" authorId="0" shapeId="0" xr:uid="{00000000-0006-0000-0000-000016010000}">
      <text>
        <r>
          <rPr>
            <sz val="8"/>
            <color indexed="81"/>
            <rFont val="Tahoma"/>
            <family val="2"/>
          </rPr>
          <t xml:space="preserve">The Minimum Height/Drop is 300mm.
The Maximum Height/Drop is 3600mm. </t>
        </r>
      </text>
    </comment>
    <comment ref="I28" authorId="0" shapeId="0" xr:uid="{B1579D06-7084-4E44-AB76-9AB0A60D4897}">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28" authorId="0" shapeId="0" xr:uid="{BAEA5BBE-E227-4158-8A9F-29258945D016}">
      <text>
        <r>
          <rPr>
            <sz val="8"/>
            <color indexed="81"/>
            <rFont val="Tahoma"/>
            <family val="2"/>
          </rPr>
          <t>The Fitting options are;
Face Fit
Recess Fit
For Veri Track Motorised, we 
recommend Face Fit as there 
could be gaps on the side.</t>
        </r>
      </text>
    </comment>
    <comment ref="K28" authorId="0" shapeId="0" xr:uid="{00000000-0006-0000-0000-000019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8" authorId="0" shapeId="0" xr:uid="{6B7B9598-D3EA-426B-A798-F21238B35BA1}">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28" authorId="0" shapeId="0" xr:uid="{67D6B8E2-18F2-4689-B900-44CD188695D6}">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28" authorId="0" shapeId="0" xr:uid="{A9A038A8-AAD3-43D1-8E7E-083420328BD0}">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28" authorId="0" shapeId="0" xr:uid="{32CBE9FB-99BB-4CE0-94EE-5B090BA77F76}">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28" authorId="0" shapeId="0" xr:uid="{78EFC55F-2F63-42AE-95F8-2F4D4B6C056F}">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28" authorId="0" shapeId="0" xr:uid="{00000000-0006-0000-0000-00001E010000}">
      <text>
        <r>
          <rPr>
            <sz val="8"/>
            <color indexed="81"/>
            <rFont val="Tahoma"/>
            <family val="2"/>
          </rPr>
          <t>Please use this section 
to specify 
any Special Requirements
for the Line/Order.</t>
        </r>
      </text>
    </comment>
    <comment ref="D29" authorId="0" shapeId="0" xr:uid="{00000000-0006-0000-0000-00001F010000}">
      <text>
        <r>
          <rPr>
            <sz val="8"/>
            <color indexed="81"/>
            <rFont val="Tahoma"/>
            <family val="2"/>
          </rPr>
          <t>The Products options are;
Veri Shades</t>
        </r>
      </text>
    </comment>
    <comment ref="E29" authorId="0" shapeId="0" xr:uid="{4B94C02A-1BAD-4424-B5F0-6506DC0A99F7}">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29" authorId="0" shapeId="0" xr:uid="{1C1DB8EF-173C-42F6-8858-E52366A7E23A}">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29" authorId="0" shapeId="0" xr:uid="{2D2DD55C-F264-4BDB-BE78-ACCB32CF724A}">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9" authorId="0" shapeId="0" xr:uid="{00000000-0006-0000-0000-000023010000}">
      <text>
        <r>
          <rPr>
            <sz val="8"/>
            <color indexed="81"/>
            <rFont val="Tahoma"/>
            <family val="2"/>
          </rPr>
          <t xml:space="preserve">The Minimum Height/Drop is 300mm.
The Maximum Height/Drop is 3600mm. </t>
        </r>
      </text>
    </comment>
    <comment ref="I29" authorId="0" shapeId="0" xr:uid="{25A59CE8-3E89-4852-99B1-40BD9FC19556}">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29" authorId="0" shapeId="0" xr:uid="{CE0C3165-E303-4100-AEF8-9D0D971600A9}">
      <text>
        <r>
          <rPr>
            <sz val="8"/>
            <color indexed="81"/>
            <rFont val="Tahoma"/>
            <family val="2"/>
          </rPr>
          <t>The Fitting options are;
Face Fit
Recess Fit
For Veri Track Motorised, we 
recommend Face Fit as there 
could be gaps on the side.</t>
        </r>
      </text>
    </comment>
    <comment ref="K29" authorId="0" shapeId="0" xr:uid="{00000000-0006-0000-0000-000026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9" authorId="0" shapeId="0" xr:uid="{BF0FAAFB-4422-44AB-BAC3-26841B4837D1}">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29" authorId="0" shapeId="0" xr:uid="{1416A54F-C3D5-48E3-B7BE-647C0151A60F}">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29" authorId="0" shapeId="0" xr:uid="{F7A259AE-0DA3-46C0-A571-B8F043AE4419}">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29" authorId="0" shapeId="0" xr:uid="{4FC6A00E-C12E-4444-B980-8502BCBFBA20}">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29" authorId="0" shapeId="0" xr:uid="{D770C817-4F1C-4170-88E4-E0C65CA4A29A}">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29" authorId="0" shapeId="0" xr:uid="{00000000-0006-0000-0000-00002B010000}">
      <text>
        <r>
          <rPr>
            <sz val="8"/>
            <color indexed="81"/>
            <rFont val="Tahoma"/>
            <family val="2"/>
          </rPr>
          <t>Please use this section 
to specify 
any Special Requirements
for the Line/Order.</t>
        </r>
      </text>
    </comment>
    <comment ref="D30" authorId="0" shapeId="0" xr:uid="{00000000-0006-0000-0000-00002C010000}">
      <text>
        <r>
          <rPr>
            <sz val="8"/>
            <color indexed="81"/>
            <rFont val="Tahoma"/>
            <family val="2"/>
          </rPr>
          <t>The Products options are;
Veri Shades</t>
        </r>
      </text>
    </comment>
    <comment ref="E30" authorId="0" shapeId="0" xr:uid="{CC4C8131-2037-4452-AFBB-1FCFA0299C4A}">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30" authorId="0" shapeId="0" xr:uid="{05F27722-2A86-4486-B7C6-6FD5D6AF9386}">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30" authorId="0" shapeId="0" xr:uid="{84A7A41F-4B0A-4A0E-B3C1-B5DD4E1CB728}">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0" authorId="0" shapeId="0" xr:uid="{00000000-0006-0000-0000-000030010000}">
      <text>
        <r>
          <rPr>
            <sz val="8"/>
            <color indexed="81"/>
            <rFont val="Tahoma"/>
            <family val="2"/>
          </rPr>
          <t xml:space="preserve">The Minimum Height/Drop is 300mm.
The Maximum Height/Drop is 3600mm. </t>
        </r>
      </text>
    </comment>
    <comment ref="I30" authorId="0" shapeId="0" xr:uid="{B672DD32-5605-41DF-BE58-6D9FE9A16F2E}">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30" authorId="0" shapeId="0" xr:uid="{3A7C4C83-7002-4FC3-8040-0FAB954BBE8C}">
      <text>
        <r>
          <rPr>
            <sz val="8"/>
            <color indexed="81"/>
            <rFont val="Tahoma"/>
            <family val="2"/>
          </rPr>
          <t>The Fitting options are;
Face Fit
Recess Fit
For Veri Track Motorised, we 
recommend Face Fit as there 
could be gaps on the side.</t>
        </r>
      </text>
    </comment>
    <comment ref="K30" authorId="0" shapeId="0" xr:uid="{00000000-0006-0000-0000-000033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0" authorId="0" shapeId="0" xr:uid="{D5293C42-FB26-4F93-B75C-1D15E9E49E9B}">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30" authorId="0" shapeId="0" xr:uid="{32C8D2FE-CDCE-4EE0-8FD1-54B9D6D3E62B}">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30" authorId="0" shapeId="0" xr:uid="{E9E34D35-9B52-43E2-B8C1-F28E67DDE02E}">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30" authorId="0" shapeId="0" xr:uid="{1EF8A589-CF70-4F20-9ACE-5E57CA880EFF}">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30" authorId="0" shapeId="0" xr:uid="{6FD7C5E8-9918-4BC1-B9EA-10E286CFC830}">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30" authorId="0" shapeId="0" xr:uid="{00000000-0006-0000-0000-000038010000}">
      <text>
        <r>
          <rPr>
            <sz val="8"/>
            <color indexed="81"/>
            <rFont val="Tahoma"/>
            <family val="2"/>
          </rPr>
          <t>Please use this section 
to specify 
any Special Requirements
for the Line/Order.</t>
        </r>
      </text>
    </comment>
    <comment ref="D31" authorId="0" shapeId="0" xr:uid="{00000000-0006-0000-0000-000039010000}">
      <text>
        <r>
          <rPr>
            <sz val="8"/>
            <color indexed="81"/>
            <rFont val="Tahoma"/>
            <family val="2"/>
          </rPr>
          <t>The Products options are;
Veri Shades</t>
        </r>
      </text>
    </comment>
    <comment ref="E31" authorId="0" shapeId="0" xr:uid="{B5B2EE43-6B84-4478-AE03-89E38BDCBD40}">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31" authorId="0" shapeId="0" xr:uid="{6B6CE9C3-7711-416A-897A-793D12094736}">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31" authorId="0" shapeId="0" xr:uid="{8A48B952-76B7-4628-A00E-45A0EBF5AABA}">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1" authorId="0" shapeId="0" xr:uid="{00000000-0006-0000-0000-00003D010000}">
      <text>
        <r>
          <rPr>
            <sz val="8"/>
            <color indexed="81"/>
            <rFont val="Tahoma"/>
            <family val="2"/>
          </rPr>
          <t xml:space="preserve">The Minimum Height/Drop is 300mm.
The Maximum Height/Drop is 3600mm. </t>
        </r>
      </text>
    </comment>
    <comment ref="I31" authorId="0" shapeId="0" xr:uid="{5F4A4098-B771-4750-8A87-9EF6D806A16F}">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31" authorId="0" shapeId="0" xr:uid="{490CE756-3DE7-48BC-86BE-7B53DE2DAB74}">
      <text>
        <r>
          <rPr>
            <sz val="8"/>
            <color indexed="81"/>
            <rFont val="Tahoma"/>
            <family val="2"/>
          </rPr>
          <t>The Fitting options are;
Face Fit
Recess Fit
For Veri Track Motorised, we 
recommend Face Fit as there 
could be gaps on the side.</t>
        </r>
      </text>
    </comment>
    <comment ref="K31" authorId="0" shapeId="0" xr:uid="{00000000-0006-0000-0000-000040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1" authorId="0" shapeId="0" xr:uid="{9FC38C64-DBE9-4500-8FD5-5EF7EC9AFB6B}">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31" authorId="0" shapeId="0" xr:uid="{F69F326F-89CA-4AF4-9666-9CDD84CE7DCC}">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31" authorId="0" shapeId="0" xr:uid="{EB2C83EE-524D-4288-BE9B-60E5A6E5FD2A}">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31" authorId="0" shapeId="0" xr:uid="{9E37100F-901C-48A8-AD78-F9ECEF42FFED}">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31" authorId="0" shapeId="0" xr:uid="{CD3E6A8E-B627-4A78-97D2-D6FD71057222}">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31" authorId="0" shapeId="0" xr:uid="{00000000-0006-0000-0000-000045010000}">
      <text>
        <r>
          <rPr>
            <sz val="8"/>
            <color indexed="81"/>
            <rFont val="Tahoma"/>
            <family val="2"/>
          </rPr>
          <t>Please use this section 
to specify 
any Special Requirements
for the Line/Order.</t>
        </r>
      </text>
    </comment>
    <comment ref="D32" authorId="0" shapeId="0" xr:uid="{00000000-0006-0000-0000-000046010000}">
      <text>
        <r>
          <rPr>
            <sz val="8"/>
            <color indexed="81"/>
            <rFont val="Tahoma"/>
            <family val="2"/>
          </rPr>
          <t>The Products options are;
Veri Shades</t>
        </r>
      </text>
    </comment>
    <comment ref="E32" authorId="0" shapeId="0" xr:uid="{93ADA111-91C9-4F45-9FD6-458370A0B820}">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32" authorId="0" shapeId="0" xr:uid="{96386009-BFC6-4310-BFA3-3C147042E0C9}">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32" authorId="0" shapeId="0" xr:uid="{0B91D061-D2D0-42C1-B1D4-507E8534527A}">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2" authorId="0" shapeId="0" xr:uid="{00000000-0006-0000-0000-00004A010000}">
      <text>
        <r>
          <rPr>
            <sz val="8"/>
            <color indexed="81"/>
            <rFont val="Tahoma"/>
            <family val="2"/>
          </rPr>
          <t xml:space="preserve">The Minimum Height/Drop is 300mm.
The Maximum Height/Drop is 3600mm. </t>
        </r>
      </text>
    </comment>
    <comment ref="I32" authorId="0" shapeId="0" xr:uid="{B6849266-2441-4DE8-96C4-1FAB6DAB2860}">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32" authorId="0" shapeId="0" xr:uid="{4F644698-F7A3-4635-872A-C51A588DEC6A}">
      <text>
        <r>
          <rPr>
            <sz val="8"/>
            <color indexed="81"/>
            <rFont val="Tahoma"/>
            <family val="2"/>
          </rPr>
          <t>The Fitting options are;
Face Fit
Recess Fit
For Veri Track Motorised, we 
recommend Face Fit as there 
could be gaps on the side.</t>
        </r>
      </text>
    </comment>
    <comment ref="K32" authorId="0" shapeId="0" xr:uid="{00000000-0006-0000-0000-00004D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2" authorId="0" shapeId="0" xr:uid="{165476BA-EB16-4A6F-8AA9-5E4F3EF2D281}">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32" authorId="0" shapeId="0" xr:uid="{92C19FB1-5A2D-4A7F-8F4F-3645B230A04E}">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32" authorId="0" shapeId="0" xr:uid="{DA515602-DF21-4C60-9578-6826945ABF4A}">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32" authorId="0" shapeId="0" xr:uid="{A7DB6D51-EAC8-43D9-AAF0-77BA99E4A637}">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32" authorId="0" shapeId="0" xr:uid="{B625C91B-70AA-4DCF-BD18-CC2D5C1B8CF9}">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32" authorId="0" shapeId="0" xr:uid="{00000000-0006-0000-0000-000052010000}">
      <text>
        <r>
          <rPr>
            <sz val="8"/>
            <color indexed="81"/>
            <rFont val="Tahoma"/>
            <family val="2"/>
          </rPr>
          <t>Please use this section 
to specify 
any Special Requirements
for the Line/Order.</t>
        </r>
      </text>
    </comment>
    <comment ref="D33" authorId="0" shapeId="0" xr:uid="{00000000-0006-0000-0000-000053010000}">
      <text>
        <r>
          <rPr>
            <sz val="8"/>
            <color indexed="81"/>
            <rFont val="Tahoma"/>
            <family val="2"/>
          </rPr>
          <t>The Products options are;
Veri Shades</t>
        </r>
      </text>
    </comment>
    <comment ref="E33" authorId="0" shapeId="0" xr:uid="{EB0BEDF3-7C5F-4429-879E-7075A9EBB3F1}">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33" authorId="0" shapeId="0" xr:uid="{786DE1B7-7F5F-4881-B628-636BF037E012}">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33" authorId="0" shapeId="0" xr:uid="{8F262FF9-96B3-415B-A020-44F772C66178}">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3" authorId="0" shapeId="0" xr:uid="{00000000-0006-0000-0000-000057010000}">
      <text>
        <r>
          <rPr>
            <sz val="8"/>
            <color indexed="81"/>
            <rFont val="Tahoma"/>
            <family val="2"/>
          </rPr>
          <t xml:space="preserve">The Minimum Height/Drop is 300mm.
The Maximum Height/Drop is 3600mm. </t>
        </r>
      </text>
    </comment>
    <comment ref="I33" authorId="0" shapeId="0" xr:uid="{DA1331D3-F5AA-4850-A31E-7620C9B09FCE}">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33" authorId="0" shapeId="0" xr:uid="{2C4A3F2D-BA7E-4828-85CB-9DC04B1DE70B}">
      <text>
        <r>
          <rPr>
            <sz val="8"/>
            <color indexed="81"/>
            <rFont val="Tahoma"/>
            <family val="2"/>
          </rPr>
          <t>The Fitting options are;
Face Fit
Recess Fit
For Veri Track Motorised, we 
recommend Face Fit as there 
could be gaps on the side.</t>
        </r>
      </text>
    </comment>
    <comment ref="K33" authorId="0" shapeId="0" xr:uid="{00000000-0006-0000-0000-00005A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3" authorId="0" shapeId="0" xr:uid="{5A871E1A-4984-46ED-A665-39F04896C521}">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33" authorId="0" shapeId="0" xr:uid="{7C417E1B-1C5E-49EA-8733-477C6FB51F38}">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33" authorId="0" shapeId="0" xr:uid="{5B5D482F-BA73-4D4C-8EDA-259817E731B8}">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33" authorId="0" shapeId="0" xr:uid="{34DE8403-7266-4C20-B794-2559E038FD33}">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33" authorId="0" shapeId="0" xr:uid="{D31C8579-9FCD-4727-9AEE-3E3D0D40ADCC}">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33" authorId="0" shapeId="0" xr:uid="{00000000-0006-0000-0000-00005F010000}">
      <text>
        <r>
          <rPr>
            <sz val="8"/>
            <color indexed="81"/>
            <rFont val="Tahoma"/>
            <family val="2"/>
          </rPr>
          <t>Please use this section 
to specify 
any Special Requirements
for the Line/Order.</t>
        </r>
      </text>
    </comment>
    <comment ref="D34" authorId="0" shapeId="0" xr:uid="{00000000-0006-0000-0000-000060010000}">
      <text>
        <r>
          <rPr>
            <sz val="8"/>
            <color indexed="81"/>
            <rFont val="Tahoma"/>
            <family val="2"/>
          </rPr>
          <t>The Products options are;
Veri Shades</t>
        </r>
      </text>
    </comment>
    <comment ref="E34" authorId="0" shapeId="0" xr:uid="{9DCCE480-789B-41DE-826E-37585ADBE969}">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34" authorId="0" shapeId="0" xr:uid="{39D72CFD-9124-42DE-AFF8-98C2D4B5355B}">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34" authorId="0" shapeId="0" xr:uid="{71B58552-66D1-48B3-BAA7-3F37B8324D65}">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4" authorId="0" shapeId="0" xr:uid="{00000000-0006-0000-0000-000064010000}">
      <text>
        <r>
          <rPr>
            <sz val="8"/>
            <color indexed="81"/>
            <rFont val="Tahoma"/>
            <family val="2"/>
          </rPr>
          <t xml:space="preserve">The Minimum Height/Drop is 300mm.
The Maximum Height/Drop is 3600mm. </t>
        </r>
      </text>
    </comment>
    <comment ref="I34" authorId="0" shapeId="0" xr:uid="{0B3709BD-7253-4012-9828-C5D045733C0E}">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34" authorId="0" shapeId="0" xr:uid="{434865DC-F3B2-4E86-A3AD-5193F4CBFFCB}">
      <text>
        <r>
          <rPr>
            <sz val="8"/>
            <color indexed="81"/>
            <rFont val="Tahoma"/>
            <family val="2"/>
          </rPr>
          <t>The Fitting options are;
Face Fit
Recess Fit
For Veri Track Motorised, we 
recommend Face Fit as there 
could be gaps on the side.</t>
        </r>
      </text>
    </comment>
    <comment ref="K34" authorId="0" shapeId="0" xr:uid="{00000000-0006-0000-0000-000067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4" authorId="0" shapeId="0" xr:uid="{A30D4C7E-332C-4C6D-A3F5-69207FF7A8FA}">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34" authorId="0" shapeId="0" xr:uid="{7C995346-F1CF-48D4-88F1-817400C9E975}">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34" authorId="0" shapeId="0" xr:uid="{5A046875-A9F8-4E86-B6FC-3631368ED108}">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34" authorId="0" shapeId="0" xr:uid="{F5F335F2-ECEC-4805-B9C5-54BBF9FB6715}">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34" authorId="0" shapeId="0" xr:uid="{83F81241-0737-4636-8E73-8F8A9417E93D}">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34" authorId="0" shapeId="0" xr:uid="{00000000-0006-0000-0000-00006C010000}">
      <text>
        <r>
          <rPr>
            <sz val="8"/>
            <color indexed="81"/>
            <rFont val="Tahoma"/>
            <family val="2"/>
          </rPr>
          <t>Please use this section 
to specify 
any Special Requirements
for the Line/Order.</t>
        </r>
      </text>
    </comment>
    <comment ref="D35" authorId="0" shapeId="0" xr:uid="{00000000-0006-0000-0000-00006D010000}">
      <text>
        <r>
          <rPr>
            <sz val="8"/>
            <color indexed="81"/>
            <rFont val="Tahoma"/>
            <family val="2"/>
          </rPr>
          <t>The Products options are;
Veri Shades</t>
        </r>
      </text>
    </comment>
    <comment ref="E35" authorId="0" shapeId="0" xr:uid="{2803FD00-58FD-4221-9803-ECBCF4159F63}">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35" authorId="0" shapeId="0" xr:uid="{540F6D2D-C72D-48B9-B677-F0B87A317FBC}">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35" authorId="0" shapeId="0" xr:uid="{C0084C6D-9589-4A0F-ABD0-12292975AEE1}">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5" authorId="0" shapeId="0" xr:uid="{00000000-0006-0000-0000-000071010000}">
      <text>
        <r>
          <rPr>
            <sz val="8"/>
            <color indexed="81"/>
            <rFont val="Tahoma"/>
            <family val="2"/>
          </rPr>
          <t xml:space="preserve">The Minimum Height/Drop is 300mm.
The Maximum Height/Drop is 3600mm. </t>
        </r>
      </text>
    </comment>
    <comment ref="I35" authorId="0" shapeId="0" xr:uid="{3E787C70-29F3-49A4-83EC-0EA032E46DF6}">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35" authorId="0" shapeId="0" xr:uid="{A3526EC8-AB71-45BC-B919-9C89BAADECCC}">
      <text>
        <r>
          <rPr>
            <sz val="8"/>
            <color indexed="81"/>
            <rFont val="Tahoma"/>
            <family val="2"/>
          </rPr>
          <t>The Fitting options are;
Face Fit
Recess Fit
For Veri Track Motorised, we 
recommend Face Fit as there 
could be gaps on the side.</t>
        </r>
      </text>
    </comment>
    <comment ref="K35" authorId="0" shapeId="0" xr:uid="{00000000-0006-0000-0000-000074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5" authorId="0" shapeId="0" xr:uid="{C7933CB5-BA1A-4F6D-9CE5-54627F157A30}">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35" authorId="0" shapeId="0" xr:uid="{524E06EE-781D-471D-9D6B-9DC468624C6D}">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35" authorId="0" shapeId="0" xr:uid="{3C5D8EA3-2780-42B1-A0BA-35373412A080}">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35" authorId="0" shapeId="0" xr:uid="{AE5B6262-CB97-4323-B1E7-B69272B0CECE}">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35" authorId="0" shapeId="0" xr:uid="{53523E62-917C-4FA0-9EF3-E1815B4B160D}">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35" authorId="0" shapeId="0" xr:uid="{00000000-0006-0000-0000-000079010000}">
      <text>
        <r>
          <rPr>
            <sz val="8"/>
            <color indexed="81"/>
            <rFont val="Tahoma"/>
            <family val="2"/>
          </rPr>
          <t>Please use this section 
to specify 
any Special Requirements
for the Line/Order.</t>
        </r>
      </text>
    </comment>
    <comment ref="D36" authorId="0" shapeId="0" xr:uid="{00000000-0006-0000-0000-00007A010000}">
      <text>
        <r>
          <rPr>
            <sz val="8"/>
            <color indexed="81"/>
            <rFont val="Tahoma"/>
            <family val="2"/>
          </rPr>
          <t>The Products options are;
Veri Shades</t>
        </r>
      </text>
    </comment>
    <comment ref="E36" authorId="0" shapeId="0" xr:uid="{E5FC5D99-5096-4132-87AA-00590F478718}">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36" authorId="0" shapeId="0" xr:uid="{5F61F1E9-865B-440D-AC36-AF12DBB8FDFF}">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36" authorId="0" shapeId="0" xr:uid="{4DE6FFB5-D3BF-4C11-BA5A-73A5BFE27D30}">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6" authorId="0" shapeId="0" xr:uid="{00000000-0006-0000-0000-00007E010000}">
      <text>
        <r>
          <rPr>
            <sz val="8"/>
            <color indexed="81"/>
            <rFont val="Tahoma"/>
            <family val="2"/>
          </rPr>
          <t xml:space="preserve">The Minimum Height/Drop is 300mm.
The Maximum Height/Drop is 3600mm. </t>
        </r>
      </text>
    </comment>
    <comment ref="I36" authorId="0" shapeId="0" xr:uid="{2C2AC38A-D250-4A83-B585-73FBF084C8D7}">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36" authorId="0" shapeId="0" xr:uid="{0CEBE95A-32C2-48CF-84CD-D28B28190C6C}">
      <text>
        <r>
          <rPr>
            <sz val="8"/>
            <color indexed="81"/>
            <rFont val="Tahoma"/>
            <family val="2"/>
          </rPr>
          <t>The Fitting options are;
Face Fit
Recess Fit
For Veri Track Motorised, we 
recommend Face Fit as there 
could be gaps on the side.</t>
        </r>
      </text>
    </comment>
    <comment ref="K36" authorId="0" shapeId="0" xr:uid="{00000000-0006-0000-0000-000081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6" authorId="0" shapeId="0" xr:uid="{7D77B3AC-8059-4190-A80E-75977EAF0206}">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36" authorId="0" shapeId="0" xr:uid="{DC190808-1A83-4F7E-9233-09D17859355A}">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36" authorId="0" shapeId="0" xr:uid="{E76F00B4-3D36-4FCE-9AAA-B352A4034350}">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36" authorId="0" shapeId="0" xr:uid="{C07C3C1F-9291-4A7F-B228-1A06770BA84D}">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36" authorId="0" shapeId="0" xr:uid="{6B984704-7B8B-4BA9-92B8-6092D1DF9ACC}">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36" authorId="0" shapeId="0" xr:uid="{00000000-0006-0000-0000-000086010000}">
      <text>
        <r>
          <rPr>
            <sz val="8"/>
            <color indexed="81"/>
            <rFont val="Tahoma"/>
            <family val="2"/>
          </rPr>
          <t>Please use this section 
to specify 
any Special Requirements
for the Line/Order.</t>
        </r>
      </text>
    </comment>
    <comment ref="D37" authorId="0" shapeId="0" xr:uid="{00000000-0006-0000-0000-000087010000}">
      <text>
        <r>
          <rPr>
            <sz val="8"/>
            <color indexed="81"/>
            <rFont val="Tahoma"/>
            <family val="2"/>
          </rPr>
          <t>The Products options are;
Veri Shades</t>
        </r>
      </text>
    </comment>
    <comment ref="E37" authorId="0" shapeId="0" xr:uid="{44FDC8B1-9674-4B4A-BC0B-D3F30254FB4B}">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37" authorId="0" shapeId="0" xr:uid="{4895D511-86C9-4D9F-B086-7546B72B783B}">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37" authorId="0" shapeId="0" xr:uid="{1678820F-988C-4A7E-AA72-19EB9ED3D20C}">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7" authorId="0" shapeId="0" xr:uid="{00000000-0006-0000-0000-00008B010000}">
      <text>
        <r>
          <rPr>
            <sz val="8"/>
            <color indexed="81"/>
            <rFont val="Tahoma"/>
            <family val="2"/>
          </rPr>
          <t xml:space="preserve">The Minimum Height/Drop is 300mm.
The Maximum Height/Drop is 3600mm. </t>
        </r>
      </text>
    </comment>
    <comment ref="I37" authorId="0" shapeId="0" xr:uid="{201EEC2B-2899-4969-88AB-B45053AD42CD}">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37" authorId="0" shapeId="0" xr:uid="{E21653CF-7F19-4DED-80A6-098A11BA781D}">
      <text>
        <r>
          <rPr>
            <sz val="8"/>
            <color indexed="81"/>
            <rFont val="Tahoma"/>
            <family val="2"/>
          </rPr>
          <t>The Fitting options are;
Face Fit
Recess Fit
For Veri Track Motorised, we 
recommend Face Fit as there 
could be gaps on the side.</t>
        </r>
      </text>
    </comment>
    <comment ref="K37" authorId="0" shapeId="0" xr:uid="{00000000-0006-0000-0000-00008E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7" authorId="0" shapeId="0" xr:uid="{C99E672D-4022-46A2-80A5-CC0576614E08}">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37" authorId="0" shapeId="0" xr:uid="{1B3ABA07-2E49-4ED1-914A-0582F7FCAA57}">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37" authorId="0" shapeId="0" xr:uid="{7CB8CA9D-8232-4052-92CD-5DF0FECF24EB}">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37" authorId="0" shapeId="0" xr:uid="{BB2D6648-214C-4377-ABC2-E10C2E6DB860}">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37" authorId="0" shapeId="0" xr:uid="{F13B53E9-6230-4127-A37C-3921F024CE21}">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37" authorId="0" shapeId="0" xr:uid="{00000000-0006-0000-0000-000093010000}">
      <text>
        <r>
          <rPr>
            <sz val="8"/>
            <color indexed="81"/>
            <rFont val="Tahoma"/>
            <family val="2"/>
          </rPr>
          <t>Please use this section 
to specify 
any Special Requirements
for the Line/Order.</t>
        </r>
      </text>
    </comment>
    <comment ref="D38" authorId="0" shapeId="0" xr:uid="{00000000-0006-0000-0000-000094010000}">
      <text>
        <r>
          <rPr>
            <sz val="8"/>
            <color indexed="81"/>
            <rFont val="Tahoma"/>
            <family val="2"/>
          </rPr>
          <t>The Products options are;
Veri Shades</t>
        </r>
      </text>
    </comment>
    <comment ref="E38" authorId="0" shapeId="0" xr:uid="{6F6DA964-CC32-44A0-AB89-3A72F378C7E4}">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38" authorId="0" shapeId="0" xr:uid="{2E01CF4D-6D09-40CC-AF74-FACF8AEF5247}">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38" authorId="0" shapeId="0" xr:uid="{A0BD147B-09CD-486F-A8C2-D007B93878A6}">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8" authorId="0" shapeId="0" xr:uid="{00000000-0006-0000-0000-000098010000}">
      <text>
        <r>
          <rPr>
            <sz val="8"/>
            <color indexed="81"/>
            <rFont val="Tahoma"/>
            <family val="2"/>
          </rPr>
          <t xml:space="preserve">The Minimum Height/Drop is 300mm.
The Maximum Height/Drop is 3600mm. </t>
        </r>
      </text>
    </comment>
    <comment ref="I38" authorId="0" shapeId="0" xr:uid="{2B813142-7DBE-4D7D-A668-39D031F9F14D}">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38" authorId="0" shapeId="0" xr:uid="{4CB80881-F0C3-4996-B02A-785A49DAE2E9}">
      <text>
        <r>
          <rPr>
            <sz val="8"/>
            <color indexed="81"/>
            <rFont val="Tahoma"/>
            <family val="2"/>
          </rPr>
          <t>The Fitting options are;
Face Fit
Recess Fit
For Veri Track Motorised, we 
recommend Face Fit as there 
could be gaps on the side.</t>
        </r>
      </text>
    </comment>
    <comment ref="K38" authorId="0" shapeId="0" xr:uid="{00000000-0006-0000-0000-00009B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8" authorId="0" shapeId="0" xr:uid="{29AEE79F-ABBD-4140-AE2A-A293BB941979}">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38" authorId="0" shapeId="0" xr:uid="{0574C2B7-3E27-4ABB-A2D7-61883302D14F}">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38" authorId="0" shapeId="0" xr:uid="{0AB90CD7-1ABA-45AA-9981-7CC66CF6DF80}">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38" authorId="0" shapeId="0" xr:uid="{6B7FAF0D-D55B-4AF9-A50B-416FA37CAAB7}">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38" authorId="0" shapeId="0" xr:uid="{8FB0FC90-00EE-437F-B8BA-97F250ED0F55}">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38" authorId="0" shapeId="0" xr:uid="{00000000-0006-0000-0000-0000A0010000}">
      <text>
        <r>
          <rPr>
            <sz val="8"/>
            <color indexed="81"/>
            <rFont val="Tahoma"/>
            <family val="2"/>
          </rPr>
          <t>Please use this section 
to specify 
any Special Requirements
for the Line/Order.</t>
        </r>
      </text>
    </comment>
    <comment ref="D39" authorId="0" shapeId="0" xr:uid="{00000000-0006-0000-0000-0000A1010000}">
      <text>
        <r>
          <rPr>
            <sz val="8"/>
            <color indexed="81"/>
            <rFont val="Tahoma"/>
            <family val="2"/>
          </rPr>
          <t>The Products options are;
Veri Shades</t>
        </r>
      </text>
    </comment>
    <comment ref="E39" authorId="0" shapeId="0" xr:uid="{C219143A-EDE8-455C-B94B-E62E4B56469A}">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39" authorId="0" shapeId="0" xr:uid="{C3366F3C-596D-45E4-A6A2-D0F3E489F329}">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39" authorId="0" shapeId="0" xr:uid="{5D67D5F3-1123-4225-86A7-49A8283EBDA8}">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9" authorId="0" shapeId="0" xr:uid="{00000000-0006-0000-0000-0000A5010000}">
      <text>
        <r>
          <rPr>
            <sz val="8"/>
            <color indexed="81"/>
            <rFont val="Tahoma"/>
            <family val="2"/>
          </rPr>
          <t xml:space="preserve">The Minimum Height/Drop is 300mm.
The Maximum Height/Drop is 3600mm. </t>
        </r>
      </text>
    </comment>
    <comment ref="I39" authorId="0" shapeId="0" xr:uid="{5A1BBB7E-569F-44E9-BEBD-46702F233328}">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39" authorId="0" shapeId="0" xr:uid="{7FFCDBC3-1FA8-4627-B217-C3171A560659}">
      <text>
        <r>
          <rPr>
            <sz val="8"/>
            <color indexed="81"/>
            <rFont val="Tahoma"/>
            <family val="2"/>
          </rPr>
          <t>The Fitting options are;
Face Fit
Recess Fit
For Veri Track Motorised, we 
recommend Face Fit as there 
could be gaps on the side.</t>
        </r>
      </text>
    </comment>
    <comment ref="K39" authorId="0" shapeId="0" xr:uid="{00000000-0006-0000-0000-0000A8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9" authorId="0" shapeId="0" xr:uid="{F52F5C18-2764-4EA4-8255-F8B51AB5E28C}">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39" authorId="0" shapeId="0" xr:uid="{B13140A2-C7A3-437A-AE8D-08729A4D8CEF}">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39" authorId="0" shapeId="0" xr:uid="{6C8CA207-4E8B-4394-8053-0CCC2B9AA6CD}">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39" authorId="0" shapeId="0" xr:uid="{466D46AC-3FE8-4F2A-8D1C-948667961340}">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39" authorId="0" shapeId="0" xr:uid="{1C912B9D-2976-4BD4-82E7-3E92853DDE9C}">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39" authorId="0" shapeId="0" xr:uid="{00000000-0006-0000-0000-0000AD010000}">
      <text>
        <r>
          <rPr>
            <sz val="8"/>
            <color indexed="81"/>
            <rFont val="Tahoma"/>
            <family val="2"/>
          </rPr>
          <t>Please use this section 
to specify 
any Special Requirements
for the Line/Order.</t>
        </r>
      </text>
    </comment>
    <comment ref="D40" authorId="0" shapeId="0" xr:uid="{00000000-0006-0000-0000-0000AE010000}">
      <text>
        <r>
          <rPr>
            <sz val="8"/>
            <color indexed="81"/>
            <rFont val="Tahoma"/>
            <family val="2"/>
          </rPr>
          <t>The Products options are;
Veri Shades</t>
        </r>
      </text>
    </comment>
    <comment ref="E40" authorId="0" shapeId="0" xr:uid="{9E4D403C-B88F-414B-A327-9337C17A4A28}">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40" authorId="0" shapeId="0" xr:uid="{4DC16AC2-97B7-4B09-B08C-00D794A397FC}">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40" authorId="0" shapeId="0" xr:uid="{7F82EF80-E57F-4989-9A86-FD8A9A90A43D}">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0" authorId="0" shapeId="0" xr:uid="{00000000-0006-0000-0000-0000B2010000}">
      <text>
        <r>
          <rPr>
            <sz val="8"/>
            <color indexed="81"/>
            <rFont val="Tahoma"/>
            <family val="2"/>
          </rPr>
          <t xml:space="preserve">The Minimum Height/Drop is 300mm.
The Maximum Height/Drop is 3600mm. </t>
        </r>
      </text>
    </comment>
    <comment ref="I40" authorId="0" shapeId="0" xr:uid="{E4EA1FD9-F5F0-4245-9F5F-840450D0E2AB}">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40" authorId="0" shapeId="0" xr:uid="{1EFF1551-CA89-45B9-AE56-CD0673E6D01E}">
      <text>
        <r>
          <rPr>
            <sz val="8"/>
            <color indexed="81"/>
            <rFont val="Tahoma"/>
            <family val="2"/>
          </rPr>
          <t>The Fitting options are;
Face Fit
Recess Fit
For Veri Track Motorised, we 
recommend Face Fit as there 
could be gaps on the side.</t>
        </r>
      </text>
    </comment>
    <comment ref="K40" authorId="0" shapeId="0" xr:uid="{00000000-0006-0000-0000-0000B5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0" authorId="0" shapeId="0" xr:uid="{46B7761C-C773-4DA1-AC02-B0CBF2A67258}">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40" authorId="0" shapeId="0" xr:uid="{4354E426-A875-4B3E-9E30-7161F61284C3}">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40" authorId="0" shapeId="0" xr:uid="{5E4BE41B-5521-4370-A88C-38583485B6BA}">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40" authorId="0" shapeId="0" xr:uid="{E272294D-42D5-42D1-BE46-024BBBE52D51}">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40" authorId="0" shapeId="0" xr:uid="{46644819-EE4A-4F60-AAAB-0C58D43B4B2D}">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40" authorId="0" shapeId="0" xr:uid="{00000000-0006-0000-0000-0000BA010000}">
      <text>
        <r>
          <rPr>
            <sz val="8"/>
            <color indexed="81"/>
            <rFont val="Tahoma"/>
            <family val="2"/>
          </rPr>
          <t>Please use this section 
to specify 
any Special Requirements
for the Line/Order.</t>
        </r>
      </text>
    </comment>
    <comment ref="D41" authorId="0" shapeId="0" xr:uid="{00000000-0006-0000-0000-0000BB010000}">
      <text>
        <r>
          <rPr>
            <sz val="8"/>
            <color indexed="81"/>
            <rFont val="Tahoma"/>
            <family val="2"/>
          </rPr>
          <t>The Products options are;
Veri Shades</t>
        </r>
      </text>
    </comment>
    <comment ref="E41" authorId="0" shapeId="0" xr:uid="{F32499A0-3BB5-4D45-ABE5-C10B76017EEE}">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41" authorId="0" shapeId="0" xr:uid="{9601A094-32DE-49E3-A26C-510F372F5CCE}">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41" authorId="0" shapeId="0" xr:uid="{0B1CE5E0-DD69-41F8-AB75-E3F2CBABD79D}">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1" authorId="0" shapeId="0" xr:uid="{00000000-0006-0000-0000-0000BF010000}">
      <text>
        <r>
          <rPr>
            <sz val="8"/>
            <color indexed="81"/>
            <rFont val="Tahoma"/>
            <family val="2"/>
          </rPr>
          <t xml:space="preserve">The Minimum Height/Drop is 300mm.
The Maximum Height/Drop is 3600mm. </t>
        </r>
      </text>
    </comment>
    <comment ref="I41" authorId="0" shapeId="0" xr:uid="{B3D50D4E-6979-465D-8D15-746374E5B836}">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41" authorId="0" shapeId="0" xr:uid="{46E96712-50B2-4B9B-9F33-5D44289CF534}">
      <text>
        <r>
          <rPr>
            <sz val="8"/>
            <color indexed="81"/>
            <rFont val="Tahoma"/>
            <family val="2"/>
          </rPr>
          <t>The Fitting options are;
Face Fit
Recess Fit
For Veri Track Motorised, we 
recommend Face Fit as there 
could be gaps on the side.</t>
        </r>
      </text>
    </comment>
    <comment ref="K41" authorId="0" shapeId="0" xr:uid="{00000000-0006-0000-0000-0000C2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1" authorId="0" shapeId="0" xr:uid="{5D4FB516-86AD-42B1-82F6-4235C80448BF}">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41" authorId="0" shapeId="0" xr:uid="{C225447D-1F35-47FF-9181-E1465792FB6E}">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41" authorId="0" shapeId="0" xr:uid="{304BEF9C-E831-4582-B8A8-4B00667042A1}">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41" authorId="0" shapeId="0" xr:uid="{9347D725-3B30-4084-AE78-FE48C9EDF5CF}">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41" authorId="0" shapeId="0" xr:uid="{5B319D9C-5C02-47BD-BA1D-6CD65A419633}">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41" authorId="0" shapeId="0" xr:uid="{00000000-0006-0000-0000-0000C7010000}">
      <text>
        <r>
          <rPr>
            <sz val="8"/>
            <color indexed="81"/>
            <rFont val="Tahoma"/>
            <family val="2"/>
          </rPr>
          <t>Please use this section 
to specify 
any Special Requirements
for the Line/Order.</t>
        </r>
      </text>
    </comment>
    <comment ref="D42" authorId="0" shapeId="0" xr:uid="{00000000-0006-0000-0000-0000C8010000}">
      <text>
        <r>
          <rPr>
            <sz val="8"/>
            <color indexed="81"/>
            <rFont val="Tahoma"/>
            <family val="2"/>
          </rPr>
          <t>The Products options are;
Veri Shades</t>
        </r>
      </text>
    </comment>
    <comment ref="E42" authorId="0" shapeId="0" xr:uid="{F27743AB-5BC5-423A-8B14-8D81A8A5C08A}">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42" authorId="0" shapeId="0" xr:uid="{A66EFB52-C0DC-4EC3-A99D-2DD53A5FF752}">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42" authorId="0" shapeId="0" xr:uid="{AA325666-F170-4357-AE6B-BCCBC4321E0D}">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2" authorId="0" shapeId="0" xr:uid="{00000000-0006-0000-0000-0000CC010000}">
      <text>
        <r>
          <rPr>
            <sz val="8"/>
            <color indexed="81"/>
            <rFont val="Tahoma"/>
            <family val="2"/>
          </rPr>
          <t xml:space="preserve">The Minimum Height/Drop is 300mm.
The Maximum Height/Drop is 3600mm. </t>
        </r>
      </text>
    </comment>
    <comment ref="I42" authorId="0" shapeId="0" xr:uid="{4A1458DB-4E89-4669-B175-EA99B5F8F5A7}">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42" authorId="0" shapeId="0" xr:uid="{D954C44C-0AA0-469A-9CDD-743DCA72D08B}">
      <text>
        <r>
          <rPr>
            <sz val="8"/>
            <color indexed="81"/>
            <rFont val="Tahoma"/>
            <family val="2"/>
          </rPr>
          <t>The Fitting options are;
Face Fit
Recess Fit
For Veri Track Motorised, we 
recommend Face Fit as there 
could be gaps on the side.</t>
        </r>
      </text>
    </comment>
    <comment ref="K42" authorId="0" shapeId="0" xr:uid="{00000000-0006-0000-0000-0000CF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2" authorId="0" shapeId="0" xr:uid="{E493F496-2CAC-416E-830F-63CD796E3968}">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42" authorId="0" shapeId="0" xr:uid="{29DA6434-E49D-4CB6-BF49-F69A452643E1}">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42" authorId="0" shapeId="0" xr:uid="{B40296ED-8DE0-4C74-81ED-F5C4157F482F}">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42" authorId="0" shapeId="0" xr:uid="{1A62F113-71DE-4C05-95A3-C2CE907FB0FF}">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42" authorId="0" shapeId="0" xr:uid="{C355B7BC-FA5F-4D3A-B058-C2D4DE57B817}">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42" authorId="0" shapeId="0" xr:uid="{00000000-0006-0000-0000-0000D4010000}">
      <text>
        <r>
          <rPr>
            <sz val="8"/>
            <color indexed="81"/>
            <rFont val="Tahoma"/>
            <family val="2"/>
          </rPr>
          <t>Please use this section 
to specify 
any Special Requirements
for the Line/Order.</t>
        </r>
      </text>
    </comment>
    <comment ref="D43" authorId="0" shapeId="0" xr:uid="{00000000-0006-0000-0000-0000D5010000}">
      <text>
        <r>
          <rPr>
            <sz val="8"/>
            <color indexed="81"/>
            <rFont val="Tahoma"/>
            <family val="2"/>
          </rPr>
          <t>The Products options are;
Veri Shades</t>
        </r>
      </text>
    </comment>
    <comment ref="E43" authorId="0" shapeId="0" xr:uid="{E691B5E3-DC6D-4568-9C91-1ABD628A70D2}">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43" authorId="0" shapeId="0" xr:uid="{1E56C28B-E98C-4520-AE11-96897B0CA36E}">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43" authorId="0" shapeId="0" xr:uid="{1D96AB37-8310-42C5-A282-52A3080C0D6C}">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3" authorId="0" shapeId="0" xr:uid="{00000000-0006-0000-0000-0000D9010000}">
      <text>
        <r>
          <rPr>
            <sz val="8"/>
            <color indexed="81"/>
            <rFont val="Tahoma"/>
            <family val="2"/>
          </rPr>
          <t xml:space="preserve">The Minimum Height/Drop is 300mm.
The Maximum Height/Drop is 3600mm. </t>
        </r>
      </text>
    </comment>
    <comment ref="I43" authorId="0" shapeId="0" xr:uid="{B3552AAD-7B04-451E-A14A-858906EA161B}">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43" authorId="0" shapeId="0" xr:uid="{922B3473-0430-471E-A62B-F25C43370C5C}">
      <text>
        <r>
          <rPr>
            <sz val="8"/>
            <color indexed="81"/>
            <rFont val="Tahoma"/>
            <family val="2"/>
          </rPr>
          <t>The Fitting options are;
Face Fit
Recess Fit
For Veri Track Motorised, we 
recommend Face Fit as there 
could be gaps on the side.</t>
        </r>
      </text>
    </comment>
    <comment ref="K43" authorId="0" shapeId="0" xr:uid="{00000000-0006-0000-0000-0000DC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3" authorId="0" shapeId="0" xr:uid="{F18AD225-8821-461E-8A37-50B82711E090}">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43" authorId="0" shapeId="0" xr:uid="{004FCE87-C25F-46CD-AEE9-07383AA39248}">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43" authorId="0" shapeId="0" xr:uid="{974B3721-13C9-410A-8D11-8AC9CC459328}">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43" authorId="0" shapeId="0" xr:uid="{08C558F0-4957-42BF-A6A8-F2538AE879D4}">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43" authorId="0" shapeId="0" xr:uid="{41C3111F-B717-4ACB-B121-110C53143280}">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43" authorId="0" shapeId="0" xr:uid="{00000000-0006-0000-0000-0000E1010000}">
      <text>
        <r>
          <rPr>
            <sz val="8"/>
            <color indexed="81"/>
            <rFont val="Tahoma"/>
            <family val="2"/>
          </rPr>
          <t>Please use this section 
to specify 
any Special Requirements
for the Line/Order.</t>
        </r>
      </text>
    </comment>
    <comment ref="D44" authorId="0" shapeId="0" xr:uid="{00000000-0006-0000-0000-0000E2010000}">
      <text>
        <r>
          <rPr>
            <sz val="8"/>
            <color indexed="81"/>
            <rFont val="Tahoma"/>
            <family val="2"/>
          </rPr>
          <t>The Products options are;
Veri Shades</t>
        </r>
      </text>
    </comment>
    <comment ref="E44" authorId="0" shapeId="0" xr:uid="{2CC632F5-47CC-4071-B917-850C25A394B1}">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44" authorId="0" shapeId="0" xr:uid="{BEEA6461-B90C-4E74-8FFD-AB2772F60B75}">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44" authorId="0" shapeId="0" xr:uid="{EE4987FB-5E88-4C36-81FF-25EB978F4781}">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4" authorId="0" shapeId="0" xr:uid="{00000000-0006-0000-0000-0000E6010000}">
      <text>
        <r>
          <rPr>
            <sz val="8"/>
            <color indexed="81"/>
            <rFont val="Tahoma"/>
            <family val="2"/>
          </rPr>
          <t xml:space="preserve">The Minimum Height/Drop is 300mm.
The Maximum Height/Drop is 3600mm. </t>
        </r>
      </text>
    </comment>
    <comment ref="I44" authorId="0" shapeId="0" xr:uid="{A1CC857D-156C-4330-ABE9-D72412654687}">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44" authorId="0" shapeId="0" xr:uid="{5AB0FE14-8A71-4EC2-88CA-3FD3BCD885FE}">
      <text>
        <r>
          <rPr>
            <sz val="8"/>
            <color indexed="81"/>
            <rFont val="Tahoma"/>
            <family val="2"/>
          </rPr>
          <t>The Fitting options are;
Face Fit
Recess Fit
For Veri Track Motorised, we 
recommend Face Fit as there 
could be gaps on the side.</t>
        </r>
      </text>
    </comment>
    <comment ref="K44" authorId="0" shapeId="0" xr:uid="{00000000-0006-0000-0000-0000E9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4" authorId="0" shapeId="0" xr:uid="{6CC1FE7A-0557-49CB-9713-DF570D0EEA3D}">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44" authorId="0" shapeId="0" xr:uid="{3870FBED-1470-41E1-9633-0E8244D1674C}">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44" authorId="0" shapeId="0" xr:uid="{303AC817-E192-4581-BCC3-4B00CEBD177E}">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44" authorId="0" shapeId="0" xr:uid="{EC4F30ED-8B4C-4176-AE77-BBD148AE9050}">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44" authorId="0" shapeId="0" xr:uid="{FDCD34B1-DCE5-4664-A87A-F54412518BCF}">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44" authorId="0" shapeId="0" xr:uid="{00000000-0006-0000-0000-0000EE010000}">
      <text>
        <r>
          <rPr>
            <sz val="8"/>
            <color indexed="81"/>
            <rFont val="Tahoma"/>
            <family val="2"/>
          </rPr>
          <t>Please use this section 
to specify 
any Special Requirements
for the Line/Order.</t>
        </r>
      </text>
    </comment>
    <comment ref="D45" authorId="0" shapeId="0" xr:uid="{00000000-0006-0000-0000-0000EF010000}">
      <text>
        <r>
          <rPr>
            <sz val="8"/>
            <color indexed="81"/>
            <rFont val="Tahoma"/>
            <family val="2"/>
          </rPr>
          <t>The Products options are;
Veri Shades</t>
        </r>
      </text>
    </comment>
    <comment ref="E45" authorId="0" shapeId="0" xr:uid="{D49E500E-4EAC-44A3-A75A-1779A560B2CD}">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45" authorId="0" shapeId="0" xr:uid="{0B210495-94CF-4258-864F-40769843C2D3}">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45" authorId="0" shapeId="0" xr:uid="{BCB2F60E-7A9B-4DE0-B9D0-E95FFDB3CE39}">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5" authorId="0" shapeId="0" xr:uid="{00000000-0006-0000-0000-0000F3010000}">
      <text>
        <r>
          <rPr>
            <sz val="8"/>
            <color indexed="81"/>
            <rFont val="Tahoma"/>
            <family val="2"/>
          </rPr>
          <t xml:space="preserve">The Minimum Height/Drop is 300mm.
The Maximum Height/Drop is 3600mm. </t>
        </r>
      </text>
    </comment>
    <comment ref="I45" authorId="0" shapeId="0" xr:uid="{691F30ED-0F93-4C91-8001-680F73D1E5E8}">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45" authorId="0" shapeId="0" xr:uid="{F222814C-8B78-4C01-94F2-65FD3DAEB10A}">
      <text>
        <r>
          <rPr>
            <sz val="8"/>
            <color indexed="81"/>
            <rFont val="Tahoma"/>
            <family val="2"/>
          </rPr>
          <t>The Fitting options are;
Face Fit
Recess Fit
For Veri Track Motorised, we 
recommend Face Fit as there 
could be gaps on the side.</t>
        </r>
      </text>
    </comment>
    <comment ref="K45" authorId="0" shapeId="0" xr:uid="{00000000-0006-0000-0000-0000F6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5" authorId="0" shapeId="0" xr:uid="{FF57737A-A2F4-445B-998A-5A8765FA983B}">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45" authorId="0" shapeId="0" xr:uid="{D6E99713-19AE-4637-9F89-C99E67DDDC7A}">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45" authorId="0" shapeId="0" xr:uid="{12CE9CFB-8536-4C95-B4FC-5325A70D7F56}">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45" authorId="0" shapeId="0" xr:uid="{82F20977-5B20-46DD-A377-651D428AE984}">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45" authorId="0" shapeId="0" xr:uid="{CC1DF24C-0686-4734-9DF2-DC6273E4F0B6}">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45" authorId="0" shapeId="0" xr:uid="{00000000-0006-0000-0000-0000FB010000}">
      <text>
        <r>
          <rPr>
            <sz val="8"/>
            <color indexed="81"/>
            <rFont val="Tahoma"/>
            <family val="2"/>
          </rPr>
          <t>Please use this section 
to specify 
any Special Requirements
for the Line/Order.</t>
        </r>
      </text>
    </comment>
    <comment ref="D46" authorId="0" shapeId="0" xr:uid="{00000000-0006-0000-0000-0000FC010000}">
      <text>
        <r>
          <rPr>
            <sz val="8"/>
            <color indexed="81"/>
            <rFont val="Tahoma"/>
            <family val="2"/>
          </rPr>
          <t>The Products options are;
Veri Shades</t>
        </r>
      </text>
    </comment>
    <comment ref="E46" authorId="0" shapeId="0" xr:uid="{7099104B-ABF8-4BCF-8420-1E2E2649781B}">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46" authorId="0" shapeId="0" xr:uid="{2DC6AC68-96BE-4C2D-B795-63A68768498C}">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46" authorId="0" shapeId="0" xr:uid="{0AE7BAD1-0AB3-4128-A3AF-5C8FF76660A4}">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6" authorId="0" shapeId="0" xr:uid="{00000000-0006-0000-0000-000000020000}">
      <text>
        <r>
          <rPr>
            <sz val="8"/>
            <color indexed="81"/>
            <rFont val="Tahoma"/>
            <family val="2"/>
          </rPr>
          <t xml:space="preserve">The Minimum Height/Drop is 300mm.
The Maximum Height/Drop is 3600mm. </t>
        </r>
      </text>
    </comment>
    <comment ref="I46" authorId="0" shapeId="0" xr:uid="{317381DD-0042-4BE3-9512-4C5CBE1BD54D}">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46" authorId="0" shapeId="0" xr:uid="{F6E05C3F-994C-4126-97DF-BDF4C91B2D4A}">
      <text>
        <r>
          <rPr>
            <sz val="8"/>
            <color indexed="81"/>
            <rFont val="Tahoma"/>
            <family val="2"/>
          </rPr>
          <t>The Fitting options are;
Face Fit
Recess Fit
For Veri Track Motorised, we 
recommend Face Fit as there 
could be gaps on the side.</t>
        </r>
      </text>
    </comment>
    <comment ref="K46" authorId="0" shapeId="0" xr:uid="{00000000-0006-0000-0000-000003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6" authorId="0" shapeId="0" xr:uid="{FA5CC022-8FFA-4F38-ADE1-2EDF55631EAA}">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46" authorId="0" shapeId="0" xr:uid="{5B063326-052F-4272-ABD5-819CDE522940}">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46" authorId="0" shapeId="0" xr:uid="{14CE468E-0D49-4490-86DE-373CEE721AC0}">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46" authorId="0" shapeId="0" xr:uid="{CE1DA7F6-85F4-423B-9416-67AD983B8696}">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46" authorId="0" shapeId="0" xr:uid="{6140FF1B-6714-4FCD-873F-8428F6EBA3E7}">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46" authorId="0" shapeId="0" xr:uid="{00000000-0006-0000-0000-000008020000}">
      <text>
        <r>
          <rPr>
            <sz val="8"/>
            <color indexed="81"/>
            <rFont val="Tahoma"/>
            <family val="2"/>
          </rPr>
          <t>Please use this section 
to specify 
any Special Requirements
for the Line/Order.</t>
        </r>
      </text>
    </comment>
    <comment ref="D47" authorId="0" shapeId="0" xr:uid="{00000000-0006-0000-0000-000009020000}">
      <text>
        <r>
          <rPr>
            <sz val="8"/>
            <color indexed="81"/>
            <rFont val="Tahoma"/>
            <family val="2"/>
          </rPr>
          <t>The Products options are;
Veri Shades</t>
        </r>
      </text>
    </comment>
    <comment ref="E47" authorId="0" shapeId="0" xr:uid="{8722F6D9-8827-40CB-89CC-B7C1C0C2F499}">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47" authorId="0" shapeId="0" xr:uid="{6C3299D4-4898-44AD-BEC0-9F48957FADF9}">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47" authorId="0" shapeId="0" xr:uid="{CA8F7D4E-B8F7-4C81-800A-66DD32A65549}">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7" authorId="0" shapeId="0" xr:uid="{00000000-0006-0000-0000-00000D020000}">
      <text>
        <r>
          <rPr>
            <sz val="8"/>
            <color indexed="81"/>
            <rFont val="Tahoma"/>
            <family val="2"/>
          </rPr>
          <t xml:space="preserve">The Minimum Height/Drop is 300mm.
The Maximum Height/Drop is 3600mm. </t>
        </r>
      </text>
    </comment>
    <comment ref="I47" authorId="0" shapeId="0" xr:uid="{5F19EDD8-D344-4998-BFE6-D9AD6981D7EE}">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47" authorId="0" shapeId="0" xr:uid="{7747B4E3-A9BE-458D-8A52-78A9C5FFB6FF}">
      <text>
        <r>
          <rPr>
            <sz val="8"/>
            <color indexed="81"/>
            <rFont val="Tahoma"/>
            <family val="2"/>
          </rPr>
          <t>The Fitting options are;
Face Fit
Recess Fit
For Veri Track Motorised, we 
recommend Face Fit as there 
could be gaps on the side.</t>
        </r>
      </text>
    </comment>
    <comment ref="K47" authorId="0" shapeId="0" xr:uid="{00000000-0006-0000-0000-000010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7" authorId="0" shapeId="0" xr:uid="{40B77561-68CC-4810-B420-005574548EA1}">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47" authorId="0" shapeId="0" xr:uid="{BCA4EE98-795E-4707-97F6-580B05C07210}">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47" authorId="0" shapeId="0" xr:uid="{EEDBC281-F912-4E2F-AF4E-A2BD2B71038D}">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47" authorId="0" shapeId="0" xr:uid="{64A173AF-58E9-4BDC-925E-0C31753A0422}">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47" authorId="0" shapeId="0" xr:uid="{52E95649-58DA-4EAE-9E68-2F298E6D7373}">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47" authorId="0" shapeId="0" xr:uid="{00000000-0006-0000-0000-000015020000}">
      <text>
        <r>
          <rPr>
            <sz val="8"/>
            <color indexed="81"/>
            <rFont val="Tahoma"/>
            <family val="2"/>
          </rPr>
          <t>Please use this section 
to specify 
any Special Requirements
for the Line/Order.</t>
        </r>
      </text>
    </comment>
    <comment ref="D48" authorId="0" shapeId="0" xr:uid="{00000000-0006-0000-0000-000016020000}">
      <text>
        <r>
          <rPr>
            <sz val="8"/>
            <color indexed="81"/>
            <rFont val="Tahoma"/>
            <family val="2"/>
          </rPr>
          <t>The Products options are;
Veri Shades</t>
        </r>
      </text>
    </comment>
    <comment ref="E48" authorId="0" shapeId="0" xr:uid="{A1A96776-DEC9-4615-8CD1-8F406EEF8A89}">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48" authorId="0" shapeId="0" xr:uid="{8578416F-AE35-46FC-80A0-AAE87962FB55}">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48" authorId="0" shapeId="0" xr:uid="{10760EA9-DCF6-4908-A1B7-BCD9FCDD8B5C}">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8" authorId="0" shapeId="0" xr:uid="{00000000-0006-0000-0000-00001A020000}">
      <text>
        <r>
          <rPr>
            <sz val="8"/>
            <color indexed="81"/>
            <rFont val="Tahoma"/>
            <family val="2"/>
          </rPr>
          <t xml:space="preserve">The Minimum Height/Drop is 300mm.
The Maximum Height/Drop is 3600mm. </t>
        </r>
      </text>
    </comment>
    <comment ref="I48" authorId="0" shapeId="0" xr:uid="{5754B19B-18A2-4BEE-AECB-AF0E57769E86}">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48" authorId="0" shapeId="0" xr:uid="{E9F86223-3F1B-4F9E-8283-884E9169A70C}">
      <text>
        <r>
          <rPr>
            <sz val="8"/>
            <color indexed="81"/>
            <rFont val="Tahoma"/>
            <family val="2"/>
          </rPr>
          <t>The Fitting options are;
Face Fit
Recess Fit
For Veri Track Motorised, we 
recommend Face Fit as there 
could be gaps on the side.</t>
        </r>
      </text>
    </comment>
    <comment ref="K48" authorId="0" shapeId="0" xr:uid="{00000000-0006-0000-0000-00001D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8" authorId="0" shapeId="0" xr:uid="{A56E47F3-6624-4004-8726-71F1CC995520}">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48" authorId="0" shapeId="0" xr:uid="{22470228-DE17-428E-AC4D-9F1DFA3C8039}">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48" authorId="0" shapeId="0" xr:uid="{EF71791C-26AF-4151-AFE5-42A309DB6FB6}">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48" authorId="0" shapeId="0" xr:uid="{0F02D160-BE22-4BE0-9001-417C80C3E901}">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48" authorId="0" shapeId="0" xr:uid="{B4677162-10D3-46FA-87C8-559EC6928D70}">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48" authorId="0" shapeId="0" xr:uid="{00000000-0006-0000-0000-000022020000}">
      <text>
        <r>
          <rPr>
            <sz val="8"/>
            <color indexed="81"/>
            <rFont val="Tahoma"/>
            <family val="2"/>
          </rPr>
          <t>Please use this section 
to specify 
any Special Requirements
for the Line/Order.</t>
        </r>
      </text>
    </comment>
    <comment ref="D49" authorId="0" shapeId="0" xr:uid="{00000000-0006-0000-0000-000023020000}">
      <text>
        <r>
          <rPr>
            <sz val="8"/>
            <color indexed="81"/>
            <rFont val="Tahoma"/>
            <family val="2"/>
          </rPr>
          <t>The Products options are;
Veri Shades</t>
        </r>
      </text>
    </comment>
    <comment ref="E49" authorId="0" shapeId="0" xr:uid="{91A7CC34-4A85-42B9-8674-3F8A37D1A319}">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49" authorId="0" shapeId="0" xr:uid="{BF4B6B14-B242-40B3-9E4A-9B2548EC827D}">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49" authorId="0" shapeId="0" xr:uid="{17572ABF-BAF8-4625-80DD-89505715B54C}">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9" authorId="0" shapeId="0" xr:uid="{00000000-0006-0000-0000-000027020000}">
      <text>
        <r>
          <rPr>
            <sz val="8"/>
            <color indexed="81"/>
            <rFont val="Tahoma"/>
            <family val="2"/>
          </rPr>
          <t xml:space="preserve">The Minimum Height/Drop is 300mm.
The Maximum Height/Drop is 3600mm. </t>
        </r>
      </text>
    </comment>
    <comment ref="I49" authorId="0" shapeId="0" xr:uid="{050C4ECB-7011-40B4-A148-1F17F708BB51}">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49" authorId="0" shapeId="0" xr:uid="{8F68B62D-5E55-49B3-AE11-8D389293CD04}">
      <text>
        <r>
          <rPr>
            <sz val="8"/>
            <color indexed="81"/>
            <rFont val="Tahoma"/>
            <family val="2"/>
          </rPr>
          <t>The Fitting options are;
Face Fit
Recess Fit
For Veri Track Motorised, we 
recommend Face Fit as there 
could be gaps on the side.</t>
        </r>
      </text>
    </comment>
    <comment ref="K49" authorId="0" shapeId="0" xr:uid="{00000000-0006-0000-0000-00002A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9" authorId="0" shapeId="0" xr:uid="{3A46F121-00E6-4A18-87E8-6A22DD6F2053}">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49" authorId="0" shapeId="0" xr:uid="{5B311A91-EC09-4EE6-AD22-24885570CF97}">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49" authorId="0" shapeId="0" xr:uid="{23059748-ECB8-4846-B8D0-105FBD926512}">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49" authorId="0" shapeId="0" xr:uid="{4E190835-C41D-495C-ACB1-C4621CB4FAD7}">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49" authorId="0" shapeId="0" xr:uid="{F0943A30-01AE-406F-8640-7E63C7EBA541}">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49" authorId="0" shapeId="0" xr:uid="{00000000-0006-0000-0000-00002F020000}">
      <text>
        <r>
          <rPr>
            <sz val="8"/>
            <color indexed="81"/>
            <rFont val="Tahoma"/>
            <family val="2"/>
          </rPr>
          <t>Please use this section 
to specify 
any Special Requirements
for the Line/Order.</t>
        </r>
      </text>
    </comment>
    <comment ref="D50" authorId="0" shapeId="0" xr:uid="{00000000-0006-0000-0000-000030020000}">
      <text>
        <r>
          <rPr>
            <sz val="8"/>
            <color indexed="81"/>
            <rFont val="Tahoma"/>
            <family val="2"/>
          </rPr>
          <t>The Products options are;
Veri Shades</t>
        </r>
      </text>
    </comment>
    <comment ref="E50" authorId="0" shapeId="0" xr:uid="{59B3E78D-9DAA-44F1-8217-80CD42B6947C}">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50" authorId="0" shapeId="0" xr:uid="{FAB9B02C-B46E-4B7C-9E3A-17FB0DCD3DAD}">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50" authorId="0" shapeId="0" xr:uid="{C5E0C7C7-FDF6-42F2-8253-9D8185251A2F}">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0" authorId="0" shapeId="0" xr:uid="{00000000-0006-0000-0000-000034020000}">
      <text>
        <r>
          <rPr>
            <sz val="8"/>
            <color indexed="81"/>
            <rFont val="Tahoma"/>
            <family val="2"/>
          </rPr>
          <t xml:space="preserve">The Minimum Height/Drop is 300mm.
The Maximum Height/Drop is 3600mm. </t>
        </r>
      </text>
    </comment>
    <comment ref="I50" authorId="0" shapeId="0" xr:uid="{F3FB0EA4-09EE-4BE7-95F2-C31CA28E7703}">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50" authorId="0" shapeId="0" xr:uid="{E1407E12-1F05-491D-97ED-C351B97A04FD}">
      <text>
        <r>
          <rPr>
            <sz val="8"/>
            <color indexed="81"/>
            <rFont val="Tahoma"/>
            <family val="2"/>
          </rPr>
          <t>The Fitting options are;
Face Fit
Recess Fit
For Veri Track Motorised, we 
recommend Face Fit as there 
could be gaps on the side.</t>
        </r>
      </text>
    </comment>
    <comment ref="K50" authorId="0" shapeId="0" xr:uid="{00000000-0006-0000-0000-000037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0" authorId="0" shapeId="0" xr:uid="{63621242-3FF2-479A-8FB0-4E17A463A17F}">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50" authorId="0" shapeId="0" xr:uid="{A0985AD0-02F4-4412-B97A-D0863D391238}">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50" authorId="0" shapeId="0" xr:uid="{EA3F7958-E627-4129-B069-89BA4C2C88FB}">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50" authorId="0" shapeId="0" xr:uid="{30CB4D08-48FC-46B4-90A4-6D0F8BA3E992}">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50" authorId="0" shapeId="0" xr:uid="{28C69471-2270-46C0-84FB-366B99BF0EE3}">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50" authorId="0" shapeId="0" xr:uid="{00000000-0006-0000-0000-00003C020000}">
      <text>
        <r>
          <rPr>
            <sz val="8"/>
            <color indexed="81"/>
            <rFont val="Tahoma"/>
            <family val="2"/>
          </rPr>
          <t>Please use this section 
to specify 
any Special Requirements
for the Line/Order.</t>
        </r>
      </text>
    </comment>
    <comment ref="D51" authorId="0" shapeId="0" xr:uid="{00000000-0006-0000-0000-00003D020000}">
      <text>
        <r>
          <rPr>
            <sz val="8"/>
            <color indexed="81"/>
            <rFont val="Tahoma"/>
            <family val="2"/>
          </rPr>
          <t>The Products options are;
Veri Shades</t>
        </r>
      </text>
    </comment>
    <comment ref="E51" authorId="0" shapeId="0" xr:uid="{04C82B0F-1381-46DE-B814-6EF7F73F3207}">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51" authorId="0" shapeId="0" xr:uid="{459D63FC-8211-4BB7-966C-81E73D39124E}">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51" authorId="0" shapeId="0" xr:uid="{67BA17A5-2A6D-427D-87BF-9DF7BFFB05E1}">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1" authorId="0" shapeId="0" xr:uid="{00000000-0006-0000-0000-000041020000}">
      <text>
        <r>
          <rPr>
            <sz val="8"/>
            <color indexed="81"/>
            <rFont val="Tahoma"/>
            <family val="2"/>
          </rPr>
          <t xml:space="preserve">The Minimum Height/Drop is 300mm.
The Maximum Height/Drop is 3600mm. </t>
        </r>
      </text>
    </comment>
    <comment ref="I51" authorId="0" shapeId="0" xr:uid="{96E20380-51E2-44B0-B97C-C199655A0239}">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51" authorId="0" shapeId="0" xr:uid="{0A20A14C-FDE9-40C6-8CA2-F25C6C9D8583}">
      <text>
        <r>
          <rPr>
            <sz val="8"/>
            <color indexed="81"/>
            <rFont val="Tahoma"/>
            <family val="2"/>
          </rPr>
          <t>The Fitting options are;
Face Fit
Recess Fit
For Veri Track Motorised, we 
recommend Face Fit as there 
could be gaps on the side.</t>
        </r>
      </text>
    </comment>
    <comment ref="K51" authorId="0" shapeId="0" xr:uid="{00000000-0006-0000-0000-000044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1" authorId="0" shapeId="0" xr:uid="{29CC796D-465A-4F2D-A57E-E47CDFC23554}">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51" authorId="0" shapeId="0" xr:uid="{2D22BF04-63D9-463E-ACC3-04C95B65C962}">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51" authorId="0" shapeId="0" xr:uid="{F7F9B551-80B9-415F-87DD-2B1EF790C7A2}">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51" authorId="0" shapeId="0" xr:uid="{EE08DFE7-E062-4DD3-8346-2850BB8B49AF}">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51" authorId="0" shapeId="0" xr:uid="{91972F52-2DD9-44F0-967B-2233E69305A1}">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51" authorId="0" shapeId="0" xr:uid="{00000000-0006-0000-0000-000049020000}">
      <text>
        <r>
          <rPr>
            <sz val="8"/>
            <color indexed="81"/>
            <rFont val="Tahoma"/>
            <family val="2"/>
          </rPr>
          <t>Please use this section 
to specify 
any Special Requirements
for the Line/Order.</t>
        </r>
      </text>
    </comment>
    <comment ref="D52" authorId="0" shapeId="0" xr:uid="{00000000-0006-0000-0000-00004A020000}">
      <text>
        <r>
          <rPr>
            <sz val="8"/>
            <color indexed="81"/>
            <rFont val="Tahoma"/>
            <family val="2"/>
          </rPr>
          <t>The Products options are;
Veri Shades</t>
        </r>
      </text>
    </comment>
    <comment ref="E52" authorId="0" shapeId="0" xr:uid="{FA558EFD-E062-495E-9FCB-257D44059943}">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52" authorId="0" shapeId="0" xr:uid="{EC0C257C-A404-46D3-AD51-7AD913485E05}">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52" authorId="0" shapeId="0" xr:uid="{A4C937EF-0A1C-4BED-8D8B-BCBDDB2F2CD1}">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2" authorId="0" shapeId="0" xr:uid="{00000000-0006-0000-0000-00004E020000}">
      <text>
        <r>
          <rPr>
            <sz val="8"/>
            <color indexed="81"/>
            <rFont val="Tahoma"/>
            <family val="2"/>
          </rPr>
          <t xml:space="preserve">The Minimum Height/Drop is 300mm.
The Maximum Height/Drop is 3600mm. </t>
        </r>
      </text>
    </comment>
    <comment ref="I52" authorId="0" shapeId="0" xr:uid="{EB87600B-FAA3-4EC7-9512-EDCCEEBA73A7}">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52" authorId="0" shapeId="0" xr:uid="{279E737F-033B-4706-A389-71841A5AEAAE}">
      <text>
        <r>
          <rPr>
            <sz val="8"/>
            <color indexed="81"/>
            <rFont val="Tahoma"/>
            <family val="2"/>
          </rPr>
          <t>The Fitting options are;
Face Fit
Recess Fit
For Veri Track Motorised, we 
recommend Face Fit as there 
could be gaps on the side.</t>
        </r>
      </text>
    </comment>
    <comment ref="K52" authorId="0" shapeId="0" xr:uid="{00000000-0006-0000-0000-000051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2" authorId="0" shapeId="0" xr:uid="{207EB476-C0E0-46DE-8961-483706F552A6}">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52" authorId="0" shapeId="0" xr:uid="{58A14483-538A-41DD-80A7-688C5D1B477D}">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52" authorId="0" shapeId="0" xr:uid="{315A5FC4-0B8E-478B-A702-C9E18C30430E}">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52" authorId="0" shapeId="0" xr:uid="{4CD9FA6E-7D76-466F-A62D-7AE30D6790E1}">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52" authorId="0" shapeId="0" xr:uid="{F44DF5E4-3926-4ADF-85E2-58B565FD4174}">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52" authorId="0" shapeId="0" xr:uid="{00000000-0006-0000-0000-000056020000}">
      <text>
        <r>
          <rPr>
            <sz val="8"/>
            <color indexed="81"/>
            <rFont val="Tahoma"/>
            <family val="2"/>
          </rPr>
          <t>Please use this section 
to specify 
any Special Requirements
for the Line/Order.</t>
        </r>
      </text>
    </comment>
    <comment ref="D53" authorId="0" shapeId="0" xr:uid="{00000000-0006-0000-0000-000057020000}">
      <text>
        <r>
          <rPr>
            <sz val="8"/>
            <color indexed="81"/>
            <rFont val="Tahoma"/>
            <family val="2"/>
          </rPr>
          <t>The Products options are;
Veri Shades</t>
        </r>
      </text>
    </comment>
    <comment ref="E53" authorId="0" shapeId="0" xr:uid="{83745163-4766-4A4F-B6FA-10AEA90E2D94}">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53" authorId="0" shapeId="0" xr:uid="{961392C2-60E8-491E-B671-6079016CD451}">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53" authorId="0" shapeId="0" xr:uid="{A7008800-554D-443D-B658-E27B1BEB603C}">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3" authorId="0" shapeId="0" xr:uid="{00000000-0006-0000-0000-00005B020000}">
      <text>
        <r>
          <rPr>
            <sz val="8"/>
            <color indexed="81"/>
            <rFont val="Tahoma"/>
            <family val="2"/>
          </rPr>
          <t xml:space="preserve">The Minimum Height/Drop is 300mm.
The Maximum Height/Drop is 3600mm. </t>
        </r>
      </text>
    </comment>
    <comment ref="I53" authorId="0" shapeId="0" xr:uid="{218CA2BB-BC36-4A72-8C1B-A34EC4DF13D5}">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53" authorId="0" shapeId="0" xr:uid="{7E2620E4-6446-4CEC-A4C9-0D112AFE6433}">
      <text>
        <r>
          <rPr>
            <sz val="8"/>
            <color indexed="81"/>
            <rFont val="Tahoma"/>
            <family val="2"/>
          </rPr>
          <t>The Fitting options are;
Face Fit
Recess Fit
For Veri Track Motorised, we 
recommend Face Fit as there 
could be gaps on the side.</t>
        </r>
      </text>
    </comment>
    <comment ref="K53" authorId="0" shapeId="0" xr:uid="{00000000-0006-0000-0000-00005E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3" authorId="0" shapeId="0" xr:uid="{08B33B12-CD3E-45BD-A72A-243167339AD2}">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53" authorId="0" shapeId="0" xr:uid="{E3A848C7-3F4B-49F6-B61A-E1790534110F}">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53" authorId="0" shapeId="0" xr:uid="{7917A92C-B0A0-45CB-AC15-8A15C4404FB0}">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53" authorId="0" shapeId="0" xr:uid="{3E75F714-14C1-4B04-8D0E-4A5F3F864DF5}">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53" authorId="0" shapeId="0" xr:uid="{E01972AE-F536-400C-9943-839B6447C8A7}">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53" authorId="0" shapeId="0" xr:uid="{00000000-0006-0000-0000-000063020000}">
      <text>
        <r>
          <rPr>
            <sz val="8"/>
            <color indexed="81"/>
            <rFont val="Tahoma"/>
            <family val="2"/>
          </rPr>
          <t>Please use this section 
to specify 
any Special Requirements
for the Line/Order.</t>
        </r>
      </text>
    </comment>
    <comment ref="D54" authorId="0" shapeId="0" xr:uid="{00000000-0006-0000-0000-000064020000}">
      <text>
        <r>
          <rPr>
            <sz val="8"/>
            <color indexed="81"/>
            <rFont val="Tahoma"/>
            <family val="2"/>
          </rPr>
          <t>The Products options are;
Veri Shades</t>
        </r>
      </text>
    </comment>
    <comment ref="E54" authorId="0" shapeId="0" xr:uid="{18AF8A59-4832-4ED4-8D07-6EBE4227A4EF}">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54" authorId="0" shapeId="0" xr:uid="{00C48569-953D-4854-B49D-CA6C659C2501}">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54" authorId="0" shapeId="0" xr:uid="{634B4BDB-0923-4BC8-B40D-D0D4DCDAF8D4}">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4" authorId="0" shapeId="0" xr:uid="{00000000-0006-0000-0000-000068020000}">
      <text>
        <r>
          <rPr>
            <sz val="8"/>
            <color indexed="81"/>
            <rFont val="Tahoma"/>
            <family val="2"/>
          </rPr>
          <t xml:space="preserve">The Minimum Height/Drop is 300mm.
The Maximum Height/Drop is 3600mm. </t>
        </r>
      </text>
    </comment>
    <comment ref="I54" authorId="0" shapeId="0" xr:uid="{9EE54F9D-A0A2-489B-A4B5-51671B40BB72}">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54" authorId="0" shapeId="0" xr:uid="{8E8C3B17-4220-44C8-AA55-5006AC1934F1}">
      <text>
        <r>
          <rPr>
            <sz val="8"/>
            <color indexed="81"/>
            <rFont val="Tahoma"/>
            <family val="2"/>
          </rPr>
          <t>The Fitting options are;
Face Fit
Recess Fit
For Veri Track Motorised, we 
recommend Face Fit as there 
could be gaps on the side.</t>
        </r>
      </text>
    </comment>
    <comment ref="K54" authorId="0" shapeId="0" xr:uid="{00000000-0006-0000-0000-00006B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4" authorId="0" shapeId="0" xr:uid="{AC560DA9-4F92-4556-947F-6482CE61202F}">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54" authorId="0" shapeId="0" xr:uid="{B17A03B3-3E11-4B07-A70D-E82D5EAFCB5E}">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54" authorId="0" shapeId="0" xr:uid="{716EA30B-3B30-4966-B52F-0D1E74E45705}">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54" authorId="0" shapeId="0" xr:uid="{B226BCAD-F539-4119-B0BF-73EF3AE96EA3}">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54" authorId="0" shapeId="0" xr:uid="{F834E8E9-B6D6-45E7-901E-06B943CC433A}">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54" authorId="0" shapeId="0" xr:uid="{00000000-0006-0000-0000-000070020000}">
      <text>
        <r>
          <rPr>
            <sz val="8"/>
            <color indexed="81"/>
            <rFont val="Tahoma"/>
            <family val="2"/>
          </rPr>
          <t>Please use this section 
to specify 
any Special Requirements
for the Line/Order.</t>
        </r>
      </text>
    </comment>
    <comment ref="D55" authorId="0" shapeId="0" xr:uid="{00000000-0006-0000-0000-000071020000}">
      <text>
        <r>
          <rPr>
            <sz val="8"/>
            <color indexed="81"/>
            <rFont val="Tahoma"/>
            <family val="2"/>
          </rPr>
          <t>The Products options are;
Veri Shades</t>
        </r>
      </text>
    </comment>
    <comment ref="E55" authorId="0" shapeId="0" xr:uid="{18325FC7-D65A-4B8D-98A6-59519C2CA6D8}">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55" authorId="0" shapeId="0" xr:uid="{BB19BAE9-503A-41DF-9212-30E725708612}">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55" authorId="0" shapeId="0" xr:uid="{1C496099-A26B-471F-BF69-33902756DEF6}">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5" authorId="0" shapeId="0" xr:uid="{00000000-0006-0000-0000-000075020000}">
      <text>
        <r>
          <rPr>
            <sz val="8"/>
            <color indexed="81"/>
            <rFont val="Tahoma"/>
            <family val="2"/>
          </rPr>
          <t xml:space="preserve">The Minimum Height/Drop is 300mm.
The Maximum Height/Drop is 3600mm. </t>
        </r>
      </text>
    </comment>
    <comment ref="I55" authorId="0" shapeId="0" xr:uid="{07FE7F9A-7525-4478-B693-2D8587FEA442}">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55" authorId="0" shapeId="0" xr:uid="{5E9E7DA5-1BE4-4925-A58D-28A2644D2554}">
      <text>
        <r>
          <rPr>
            <sz val="8"/>
            <color indexed="81"/>
            <rFont val="Tahoma"/>
            <family val="2"/>
          </rPr>
          <t>The Fitting options are;
Face Fit
Recess Fit
For Veri Track Motorised, we 
recommend Face Fit as there 
could be gaps on the side.</t>
        </r>
      </text>
    </comment>
    <comment ref="K55" authorId="0" shapeId="0" xr:uid="{00000000-0006-0000-0000-000078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5" authorId="0" shapeId="0" xr:uid="{76D8DEDD-F910-4C8C-BA4F-B8B01F3E0666}">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55" authorId="0" shapeId="0" xr:uid="{1DF78B1B-3467-4C20-8A78-C09F18E70363}">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55" authorId="0" shapeId="0" xr:uid="{D7122745-7C12-4AEA-996D-6CD36788F878}">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55" authorId="0" shapeId="0" xr:uid="{9B494443-BCF9-4BD4-AAE0-9A4A9AECF74F}">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55" authorId="0" shapeId="0" xr:uid="{FEE2D666-1354-45EE-A15D-FD56E3D4D6AA}">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55" authorId="0" shapeId="0" xr:uid="{00000000-0006-0000-0000-00007D020000}">
      <text>
        <r>
          <rPr>
            <sz val="8"/>
            <color indexed="81"/>
            <rFont val="Tahoma"/>
            <family val="2"/>
          </rPr>
          <t>Please use this section 
to specify 
any Special Requirements
for the Line/Order.</t>
        </r>
      </text>
    </comment>
    <comment ref="D56" authorId="0" shapeId="0" xr:uid="{00000000-0006-0000-0000-00007E020000}">
      <text>
        <r>
          <rPr>
            <sz val="8"/>
            <color indexed="81"/>
            <rFont val="Tahoma"/>
            <family val="2"/>
          </rPr>
          <t>The Products options are;
Veri Shades</t>
        </r>
      </text>
    </comment>
    <comment ref="E56" authorId="0" shapeId="0" xr:uid="{9809AF6A-1352-4396-9576-10FCA60CE6BD}">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56" authorId="0" shapeId="0" xr:uid="{C9BC0439-6BB0-445E-B3BB-13C1A55CF4AE}">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56" authorId="0" shapeId="0" xr:uid="{BDFC6271-A9E5-4101-9B91-B67ADFAFD839}">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6" authorId="0" shapeId="0" xr:uid="{00000000-0006-0000-0000-000082020000}">
      <text>
        <r>
          <rPr>
            <sz val="8"/>
            <color indexed="81"/>
            <rFont val="Tahoma"/>
            <family val="2"/>
          </rPr>
          <t xml:space="preserve">The Minimum Height/Drop is 300mm.
The Maximum Height/Drop is 3600mm. </t>
        </r>
      </text>
    </comment>
    <comment ref="I56" authorId="0" shapeId="0" xr:uid="{996A583F-3482-45FD-B8CB-7CD4D476279B}">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56" authorId="0" shapeId="0" xr:uid="{4D8CC46C-FF9F-4ABE-90BE-9AE72024A790}">
      <text>
        <r>
          <rPr>
            <sz val="8"/>
            <color indexed="81"/>
            <rFont val="Tahoma"/>
            <family val="2"/>
          </rPr>
          <t>The Fitting options are;
Face Fit
Recess Fit
For Veri Track Motorised, we 
recommend Face Fit as there 
could be gaps on the side.</t>
        </r>
      </text>
    </comment>
    <comment ref="K56" authorId="0" shapeId="0" xr:uid="{00000000-0006-0000-0000-000085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6" authorId="0" shapeId="0" xr:uid="{0F1D13C4-44D5-4C5A-A546-86636213FBB3}">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56" authorId="0" shapeId="0" xr:uid="{B87894A6-CF5E-42D7-A5D8-587ED250AA13}">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56" authorId="0" shapeId="0" xr:uid="{C0354637-5F47-4CE2-9AE3-15808830B853}">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56" authorId="0" shapeId="0" xr:uid="{E328569B-A590-4DC6-849A-2F24F1A85148}">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56" authorId="0" shapeId="0" xr:uid="{9CDCAA6E-882F-47C5-9217-887ECD0DD2C9}">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56" authorId="0" shapeId="0" xr:uid="{00000000-0006-0000-0000-00008A020000}">
      <text>
        <r>
          <rPr>
            <sz val="8"/>
            <color indexed="81"/>
            <rFont val="Tahoma"/>
            <family val="2"/>
          </rPr>
          <t>Please use this section 
to specify 
any Special Requirements
for the Line/Order.</t>
        </r>
      </text>
    </comment>
    <comment ref="D57" authorId="0" shapeId="0" xr:uid="{00000000-0006-0000-0000-00008B020000}">
      <text>
        <r>
          <rPr>
            <sz val="8"/>
            <color indexed="81"/>
            <rFont val="Tahoma"/>
            <family val="2"/>
          </rPr>
          <t>The Products options are;
Veri Shades</t>
        </r>
      </text>
    </comment>
    <comment ref="E57" authorId="0" shapeId="0" xr:uid="{451021D3-6B79-4583-B663-2767BF8D9B31}">
      <text>
        <r>
          <rPr>
            <sz val="8"/>
            <color indexed="81"/>
            <rFont val="Tahoma"/>
            <family val="2"/>
          </rPr>
          <t>The Fabric Type options are;
Alpine
Autumn
Classic
Classic S
Eclipse
Luxury
Luxury S
Mist
Net
Privacy
Standard
The Classic S, Eclipse, Luxury, Luxury S &amp;  Privacy options are an additional cost. 
All Fabrics are 410mm Width, except 
Classic S &amp; Luxury S which is 330mm Width.</t>
        </r>
      </text>
    </comment>
    <comment ref="F57" authorId="0" shapeId="0" xr:uid="{98B4B0D4-8D75-4149-9EFE-989B2A84A1E2}">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57" authorId="0" shapeId="0" xr:uid="{C76A0965-B987-464A-B52B-8FD89EDB06D5}">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7" authorId="0" shapeId="0" xr:uid="{00000000-0006-0000-0000-00008F020000}">
      <text>
        <r>
          <rPr>
            <sz val="8"/>
            <color indexed="81"/>
            <rFont val="Tahoma"/>
            <family val="2"/>
          </rPr>
          <t xml:space="preserve">The Minimum Height/Drop is 300mm.
The Maximum Height/Drop is 3600mm. </t>
        </r>
      </text>
    </comment>
    <comment ref="I57" authorId="0" shapeId="0" xr:uid="{1EA5E5AB-4264-4359-8D89-1D96051BCED5}">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57" authorId="0" shapeId="0" xr:uid="{9B44C0C1-BEFF-4950-874B-CC32106B0441}">
      <text>
        <r>
          <rPr>
            <sz val="8"/>
            <color indexed="81"/>
            <rFont val="Tahoma"/>
            <family val="2"/>
          </rPr>
          <t>The Fitting options are;
Face Fit
Recess Fit
For Veri Track Motorised, we 
recommend Face Fit as there 
could be gaps on the side.</t>
        </r>
      </text>
    </comment>
    <comment ref="K57" authorId="0" shapeId="0" xr:uid="{00000000-0006-0000-0000-000092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7" authorId="0" shapeId="0" xr:uid="{4B5AE939-94AD-4F4D-9423-CB911EEF2B9E}">
      <text>
        <r>
          <rPr>
            <sz val="8"/>
            <color indexed="81"/>
            <rFont val="Tahoma"/>
            <family val="2"/>
          </rPr>
          <t xml:space="preserve">The Track Type 
options are;
Cube
Decorative
Standard
Veri Track With Crank Handle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t>
        </r>
      </text>
    </comment>
    <comment ref="M57" authorId="0" shapeId="0" xr:uid="{736FC130-64BA-4872-B2AD-F17F94060824}">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With Crank Handle, 
the options are;
White
For Veri Track Motorised, 
the options are;
White</t>
        </r>
      </text>
    </comment>
    <comment ref="N57" authorId="0" shapeId="0" xr:uid="{4D0420D9-1324-46F1-9189-B49EAE95BDD5}">
      <text>
        <r>
          <rPr>
            <sz val="8"/>
            <color indexed="81"/>
            <rFont val="Tahoma"/>
            <family val="2"/>
          </rPr>
          <t>The Track Finial 
options are dependent on the 
Track Type selected;
For Decorative Track, 
the options are;
Flat
Round
For Cube Track, 
the options are;
N/A
For Standard Track, 
the options are;
N/A
For Veri Track With Crank Handle, 
the options are;
N/A
For Veri Track Motorised Track, 
the options are;
N/A
For  Decorative Track, 
the Finial Colour will be matched 
to the Track Colour.</t>
        </r>
      </text>
    </comment>
    <comment ref="O57" authorId="0" shapeId="0" xr:uid="{4A33C2EE-DBA2-4CA3-9C3A-73D6DAF2E2B3}">
      <text>
        <r>
          <rPr>
            <sz val="8"/>
            <color indexed="81"/>
            <rFont val="Tahoma"/>
            <family val="2"/>
          </rPr>
          <t>The Non Veri Track Stack 
options are; 
Centre Bunch
Centre Open
One Way-Left
One Way-Right
The Wand Colour will be matched to the 
Fabric Colour as close as possible.
Veri Track is supplied with a White Track 
and White Crank Handle.
The Veri Track With Crank Handle Stack 
options are; 
Left Side Crank, Centre Open
Left Side Crank, One Way-Left
Left Side Crank, One Way-Right
Right Side Crank, Centre Open
Right Side Crank, One Way-Left
Right Side Crank, One Way-Right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57" authorId="0" shapeId="0" xr:uid="{3DB8FAA9-346C-4934-866B-6A5BDEF0D62D}">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57" authorId="0" shapeId="0" xr:uid="{00000000-0006-0000-0000-000097020000}">
      <text>
        <r>
          <rPr>
            <sz val="8"/>
            <color indexed="81"/>
            <rFont val="Tahoma"/>
            <family val="2"/>
          </rPr>
          <t>Please use this section 
to specify 
any Special Requirements
for the Line/Order.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PWD</author>
  </authors>
  <commentList>
    <comment ref="E25" authorId="0" shapeId="0" xr:uid="{00000000-0006-0000-0100-000001000000}">
      <text>
        <r>
          <rPr>
            <sz val="8"/>
            <color indexed="81"/>
            <rFont val="Tahoma"/>
            <family val="2"/>
          </rPr>
          <t>ACT 
Actual Measurements
You have made the allowances.
NAM
No Allowances Made 
The factory will make the deductions.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PWD</author>
  </authors>
  <commentList>
    <comment ref="D25" authorId="0" shapeId="0" xr:uid="{00000000-0006-0000-0200-000001000000}">
      <text>
        <r>
          <rPr>
            <sz val="8"/>
            <color indexed="81"/>
            <rFont val="Tahoma"/>
            <family val="2"/>
          </rPr>
          <t>ACT 
Actual Measurements
You have made the allowances.
NAM
No Allowances Made 
The factory will make the deductions.</t>
        </r>
      </text>
    </comment>
    <comment ref="E25" authorId="0" shapeId="0" xr:uid="{00000000-0006-0000-0200-000002000000}">
      <text>
        <r>
          <rPr>
            <sz val="8"/>
            <color indexed="81"/>
            <rFont val="Tahoma"/>
            <family val="2"/>
          </rPr>
          <t>Has the Window been measured from the Front or Back.</t>
        </r>
      </text>
    </comment>
    <comment ref="F25" authorId="0" shapeId="0" xr:uid="{00000000-0006-0000-0200-000003000000}">
      <text>
        <r>
          <rPr>
            <sz val="8"/>
            <color indexed="81"/>
            <rFont val="Tahoma"/>
            <family val="2"/>
          </rPr>
          <t>Enter the Angle 
of the Blind.</t>
        </r>
      </text>
    </comment>
  </commentList>
</comments>
</file>

<file path=xl/sharedStrings.xml><?xml version="1.0" encoding="utf-8"?>
<sst xmlns="http://schemas.openxmlformats.org/spreadsheetml/2006/main" count="408" uniqueCount="242">
  <si>
    <t>STORE NAME:</t>
  </si>
  <si>
    <t>CUSTOMER NAME:</t>
  </si>
  <si>
    <t>DELIVERY ADDRESS:</t>
  </si>
  <si>
    <t>SALES ORDER NO.:</t>
  </si>
  <si>
    <t>WORKSHEET # / PO # :</t>
  </si>
  <si>
    <t>DATE:</t>
  </si>
  <si>
    <t>This is designed to begin at the left and work towards the right as options will change based on selections</t>
  </si>
  <si>
    <t>Order Requirements Alert</t>
  </si>
  <si>
    <t>Item #</t>
  </si>
  <si>
    <t>Room
Location</t>
  </si>
  <si>
    <t>Gross Open Width</t>
  </si>
  <si>
    <t>Gross Open Height</t>
  </si>
  <si>
    <t>Window Type</t>
  </si>
  <si>
    <t>Fitting</t>
  </si>
  <si>
    <t>Allowance</t>
  </si>
  <si>
    <t>Special Comments</t>
  </si>
  <si>
    <t>Product Type</t>
  </si>
  <si>
    <t>Stack</t>
  </si>
  <si>
    <t>One Way-Right</t>
  </si>
  <si>
    <t>One Way-Left</t>
  </si>
  <si>
    <t>Centre Open</t>
  </si>
  <si>
    <t>Centre Bunch</t>
  </si>
  <si>
    <t>Black</t>
  </si>
  <si>
    <t>White</t>
  </si>
  <si>
    <t>Beige</t>
  </si>
  <si>
    <t>N/A</t>
  </si>
  <si>
    <t>White Birch</t>
  </si>
  <si>
    <t>No</t>
  </si>
  <si>
    <t>Yes</t>
  </si>
  <si>
    <t>Standard</t>
  </si>
  <si>
    <t>Version</t>
  </si>
  <si>
    <t>Ivory</t>
  </si>
  <si>
    <t>Track Type</t>
  </si>
  <si>
    <t>Track Colour</t>
  </si>
  <si>
    <t>Track Finial</t>
  </si>
  <si>
    <t>Extension Bracket Quantity</t>
  </si>
  <si>
    <t>Veri Shades Blinds Product Type</t>
  </si>
  <si>
    <t>Veri Shades</t>
  </si>
  <si>
    <t>Decorative</t>
  </si>
  <si>
    <t>Standard Track Colour</t>
  </si>
  <si>
    <t>Decorative Track Colour</t>
  </si>
  <si>
    <t>Brass</t>
  </si>
  <si>
    <t>Satin</t>
  </si>
  <si>
    <t>Net</t>
  </si>
  <si>
    <t>Soft White</t>
  </si>
  <si>
    <t>Slate</t>
  </si>
  <si>
    <t>Charcoal</t>
  </si>
  <si>
    <t>Fabric Colour</t>
  </si>
  <si>
    <t>Fabric Type</t>
  </si>
  <si>
    <t>Side By Side</t>
  </si>
  <si>
    <t>Corner A Butt</t>
  </si>
  <si>
    <t>Corner A Thru</t>
  </si>
  <si>
    <t>Corner B Butt</t>
  </si>
  <si>
    <t>Corner B Thru</t>
  </si>
  <si>
    <t>Bay A</t>
  </si>
  <si>
    <t>Bay B</t>
  </si>
  <si>
    <t>Bay C</t>
  </si>
  <si>
    <t>Recess Fit</t>
  </si>
  <si>
    <t>Face Fit</t>
  </si>
  <si>
    <t>NAM</t>
  </si>
  <si>
    <t>ACT</t>
  </si>
  <si>
    <t>Track Colour Selection</t>
  </si>
  <si>
    <t>Track Finial Option</t>
  </si>
  <si>
    <t>Track Finial NA</t>
  </si>
  <si>
    <t>Flat</t>
  </si>
  <si>
    <t>Round</t>
  </si>
  <si>
    <t>Track Finial Selection</t>
  </si>
  <si>
    <t>Extension Bracket</t>
  </si>
  <si>
    <t>Extension Bracket Selection</t>
  </si>
  <si>
    <t>Extension Bracket NA</t>
  </si>
  <si>
    <t>Universal
Pelmet</t>
  </si>
  <si>
    <t>Pelmet Colour</t>
  </si>
  <si>
    <t>Universal Pelmet Colour NA</t>
  </si>
  <si>
    <t>Universal Pelmet Selection</t>
  </si>
  <si>
    <t>Corner Window Diagram Must Be Supplied</t>
  </si>
  <si>
    <t>Corner</t>
  </si>
  <si>
    <t>Bay Window Diagram Must Be Supplied</t>
  </si>
  <si>
    <t>Bay</t>
  </si>
  <si>
    <t>Window Check</t>
  </si>
  <si>
    <t>Window Check Notes</t>
  </si>
  <si>
    <t>Window Check Corner Bay Item</t>
  </si>
  <si>
    <t>Order Requirements Check</t>
  </si>
  <si>
    <r>
      <t>Veri Shades</t>
    </r>
    <r>
      <rPr>
        <b/>
        <sz val="16"/>
        <rFont val="Calibri"/>
        <family val="2"/>
      </rPr>
      <t>®</t>
    </r>
  </si>
  <si>
    <t>Please check all the necessary information
is on the Order before submitting.</t>
  </si>
  <si>
    <t>ACCOUNT NAME:</t>
  </si>
  <si>
    <t>PHONE:</t>
  </si>
  <si>
    <t>EMAIL TO:</t>
  </si>
  <si>
    <t>FAX:</t>
  </si>
  <si>
    <t xml:space="preserve"> + 61 2 9680 7488</t>
  </si>
  <si>
    <t>ENQUIRIES:</t>
  </si>
  <si>
    <t>Room 
Location</t>
  </si>
  <si>
    <t>Product</t>
  </si>
  <si>
    <t>Left Hand Or Right Hand</t>
  </si>
  <si>
    <t>Recess / 
Face</t>
  </si>
  <si>
    <t>Allowance 
ACT / NAM</t>
  </si>
  <si>
    <t>Butt / Thru Blind</t>
  </si>
  <si>
    <t>If Recess: 
Front/Back Measure</t>
  </si>
  <si>
    <t>Measurements (mm)</t>
  </si>
  <si>
    <t>A</t>
  </si>
  <si>
    <t>B</t>
  </si>
  <si>
    <t>Drop</t>
  </si>
  <si>
    <t>CORNER WORKSHEET</t>
  </si>
  <si>
    <t>Room Location</t>
  </si>
  <si>
    <t>C</t>
  </si>
  <si>
    <t>D</t>
  </si>
  <si>
    <t>E</t>
  </si>
  <si>
    <t>BAY WORKSHEET</t>
  </si>
  <si>
    <t>BlindType</t>
  </si>
  <si>
    <t>LHRHCorner</t>
  </si>
  <si>
    <t>FaceRecess</t>
  </si>
  <si>
    <t>ACTNAM</t>
  </si>
  <si>
    <t>ButtThru</t>
  </si>
  <si>
    <t>LH Corner</t>
  </si>
  <si>
    <t>Face</t>
  </si>
  <si>
    <t>Butt</t>
  </si>
  <si>
    <t>RH Corner</t>
  </si>
  <si>
    <t>Recess</t>
  </si>
  <si>
    <t>Thru</t>
  </si>
  <si>
    <t>FACE</t>
  </si>
  <si>
    <t>RECESS</t>
  </si>
  <si>
    <t>FRONT MEASURE</t>
  </si>
  <si>
    <t>BACK MEASURE</t>
  </si>
  <si>
    <r>
      <t>Angle (</t>
    </r>
    <r>
      <rPr>
        <b/>
        <sz val="11"/>
        <rFont val="Calibri"/>
        <family val="2"/>
      </rPr>
      <t>°</t>
    </r>
    <r>
      <rPr>
        <b/>
        <sz val="11"/>
        <rFont val="Calibri"/>
        <family val="2"/>
        <scheme val="minor"/>
      </rPr>
      <t>)</t>
    </r>
  </si>
  <si>
    <t>Cube</t>
  </si>
  <si>
    <t>Cube Track Colour</t>
  </si>
  <si>
    <t>Grey</t>
  </si>
  <si>
    <t>Clear Anodised</t>
  </si>
  <si>
    <t>Mist</t>
  </si>
  <si>
    <t>Autumn</t>
  </si>
  <si>
    <t>Fabric Colour Net</t>
  </si>
  <si>
    <t>Fabric Colour Standard</t>
  </si>
  <si>
    <t>Fabric Colour Mist</t>
  </si>
  <si>
    <t>Fabric Colour Autumn</t>
  </si>
  <si>
    <t>Light Grey</t>
  </si>
  <si>
    <t>Pure White</t>
  </si>
  <si>
    <t>Antique White</t>
  </si>
  <si>
    <t>Soft Grey</t>
  </si>
  <si>
    <t>Fawn</t>
  </si>
  <si>
    <t>Dark Grey</t>
  </si>
  <si>
    <t>Shell</t>
  </si>
  <si>
    <t>Fabric Colour Lookup</t>
  </si>
  <si>
    <t>Colour Lookup</t>
  </si>
  <si>
    <t>Vlookup</t>
  </si>
  <si>
    <t>Phone: +61 2 9680 7999</t>
  </si>
  <si>
    <t>support@pacificwholesale.com.au</t>
  </si>
  <si>
    <t xml:space="preserve"> +61 2 9680 7999</t>
  </si>
  <si>
    <t>Lookup</t>
  </si>
  <si>
    <t>MotorColour</t>
  </si>
  <si>
    <t xml:space="preserve">Track Type </t>
  </si>
  <si>
    <t>Stack Lookup</t>
  </si>
  <si>
    <t>Quantity</t>
  </si>
  <si>
    <t>Alpine</t>
  </si>
  <si>
    <t>Fabric Colour Alpine</t>
  </si>
  <si>
    <t>Veri Track Colour</t>
  </si>
  <si>
    <t>Veri Track Motorised, 1 Channel Remote</t>
  </si>
  <si>
    <t>Veri Track Motorised, 15 Channel Remote</t>
  </si>
  <si>
    <t>Veri Track Motorised, No Remote</t>
  </si>
  <si>
    <t>Veri Track With Crank Handle</t>
  </si>
  <si>
    <t>VeriTrackStack</t>
  </si>
  <si>
    <t>Left Side Crank, Centre Open</t>
  </si>
  <si>
    <t>Left Side Crank, One Way-Left</t>
  </si>
  <si>
    <t>Left Side Crank, One Way-Right</t>
  </si>
  <si>
    <t>Right Side Crank, Centre Open</t>
  </si>
  <si>
    <t>Right Side Crank, One Way-Left</t>
  </si>
  <si>
    <t>Right Side Crank, One Way-Right</t>
  </si>
  <si>
    <t>Mounting Bracket</t>
  </si>
  <si>
    <t>Mounting 
Bracket</t>
  </si>
  <si>
    <t>Fabric Colour Luxury</t>
  </si>
  <si>
    <t>Cotton</t>
  </si>
  <si>
    <t>Flax</t>
  </si>
  <si>
    <t>Herringbone</t>
  </si>
  <si>
    <t>Indigo</t>
  </si>
  <si>
    <t>Lucent</t>
  </si>
  <si>
    <t>Sable</t>
  </si>
  <si>
    <t>Strike Grey</t>
  </si>
  <si>
    <t>Luxury</t>
  </si>
  <si>
    <t>Eclipse</t>
  </si>
  <si>
    <t>Hygge</t>
  </si>
  <si>
    <t>Night</t>
  </si>
  <si>
    <t>Fabric Colour Eclipse</t>
  </si>
  <si>
    <t>Iron</t>
  </si>
  <si>
    <t>Mounting 
Bracket
Quantity</t>
  </si>
  <si>
    <t>Centre Open - Motor On Right Side At Back</t>
  </si>
  <si>
    <t>One Way-Left - Motor On Right Side At Back</t>
  </si>
  <si>
    <t>One Way-Right - Motor On Right Side At Back</t>
  </si>
  <si>
    <t>Centre Open - Motor On Left Side At Front</t>
  </si>
  <si>
    <t>One Way-Left - Motor On Left Side At Front</t>
  </si>
  <si>
    <t>One Way-Right - Motor On Left Side At Front</t>
  </si>
  <si>
    <t>StandardTrackBracketOptions</t>
  </si>
  <si>
    <t>CubeStandardRecessBracketOptions</t>
  </si>
  <si>
    <t>CubeStandardFaceFitBracketOptions</t>
  </si>
  <si>
    <t>Standard Bracket, 95mm L Bracket With Clip</t>
  </si>
  <si>
    <t>Extension Bracket, 115mm L Bracket With Clip</t>
  </si>
  <si>
    <t>Standard Bracket, Ceiling Clip</t>
  </si>
  <si>
    <t>Standard Bracket</t>
  </si>
  <si>
    <t>Extension Bracket, Ceiling Clip &amp; 100mm Extension Plate</t>
  </si>
  <si>
    <t>Bracket Options Face</t>
  </si>
  <si>
    <t>Index</t>
  </si>
  <si>
    <t>Match Track</t>
  </si>
  <si>
    <t>Match Fitting</t>
  </si>
  <si>
    <t>Classic</t>
  </si>
  <si>
    <t>Classic S</t>
  </si>
  <si>
    <t>Privacy</t>
  </si>
  <si>
    <t>Fabric Colour Classic</t>
  </si>
  <si>
    <t>Fabric Colour Classic S</t>
  </si>
  <si>
    <t>Fabric Colour Privacy</t>
  </si>
  <si>
    <t>Ash</t>
  </si>
  <si>
    <t>Dusk</t>
  </si>
  <si>
    <t>Onyx</t>
  </si>
  <si>
    <t>Pearl</t>
  </si>
  <si>
    <t>Sand</t>
  </si>
  <si>
    <t>Snow</t>
  </si>
  <si>
    <t>Thunder</t>
  </si>
  <si>
    <t>Frost</t>
  </si>
  <si>
    <t>Greige</t>
  </si>
  <si>
    <t>Midnight</t>
  </si>
  <si>
    <t>Shadow</t>
  </si>
  <si>
    <t>Stone</t>
  </si>
  <si>
    <t>Check Oversize Track</t>
  </si>
  <si>
    <t>Track Size Lookup</t>
  </si>
  <si>
    <t>Track Size Alert</t>
  </si>
  <si>
    <t>Oversize</t>
  </si>
  <si>
    <t>Track Width Is Too Long</t>
  </si>
  <si>
    <t>Bracket Additional</t>
  </si>
  <si>
    <t>Classic S Face Fit Bracket</t>
  </si>
  <si>
    <t>Standard Bracket, 75mm L Bracket With Clip</t>
  </si>
  <si>
    <t>Extension Bracket, 95mm L Bracket With Clip</t>
  </si>
  <si>
    <t>Extra Extension Bracket, 115mm L Bracket With Clip</t>
  </si>
  <si>
    <t>Bracket Selector</t>
  </si>
  <si>
    <t>Veri Track Motorised, Rechargeable Battery Operated, 1 Channel Remote</t>
  </si>
  <si>
    <t>Veri Track Motorised, Rechargeable Battery Operated, 15 Channel Remote</t>
  </si>
  <si>
    <t>Veri Track Motorised, Rechargeable Battery Operated, No Remote</t>
  </si>
  <si>
    <t>Veri Track Motorised, Hardwired, 1 Channel Remote</t>
  </si>
  <si>
    <t>Veri Track Motorised, Hardwired, 6 Channel Remote</t>
  </si>
  <si>
    <t>Veri Track Motorised, Hardwired, No Remote</t>
  </si>
  <si>
    <t>BatteryMotorStack</t>
  </si>
  <si>
    <t>HardwiredMotorSTack</t>
  </si>
  <si>
    <t>Centre Open - Motor On Left Side At Back</t>
  </si>
  <si>
    <t>One Way-Left - Motor On Left Side At Back</t>
  </si>
  <si>
    <t>One Way-Right - Motor On Left Side At Back</t>
  </si>
  <si>
    <t>Luxury S</t>
  </si>
  <si>
    <t>Fabric Colour Luxury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</si>
</sst>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name val="Arial"/>
      <family val="2"/>
    </font>
    <font>
      <sz val="10"/>
      <name val="Arial"/>
      <family val="2"/>
    </font>
    <font>
      <b/>
      <sz val="16"/>
      <name val="Tahoma"/>
      <family val="2"/>
    </font>
    <font>
      <sz val="12"/>
      <name val="Tahoma"/>
      <family val="2"/>
    </font>
    <font>
      <b/>
      <sz val="11"/>
      <name val="Calibri"/>
      <family val="2"/>
    </font>
    <font>
      <b/>
      <sz val="11"/>
      <name val="Calibri"/>
      <family val="2"/>
      <scheme val="minor"/>
    </font>
    <font>
      <sz val="12"/>
      <name val="Arial"/>
      <family val="2"/>
    </font>
    <font>
      <b/>
      <sz val="12"/>
      <name val="Calibri"/>
      <family val="2"/>
    </font>
    <font>
      <b/>
      <sz val="12"/>
      <name val="Calibri"/>
      <family val="2"/>
      <scheme val="minor"/>
    </font>
    <font>
      <b/>
      <sz val="12"/>
      <color rgb="FFFF0000"/>
      <name val="Arial"/>
      <family val="2"/>
    </font>
    <font>
      <sz val="11"/>
      <name val="Calibri"/>
      <family val="2"/>
    </font>
    <font>
      <sz val="12"/>
      <name val="Calibri"/>
      <family val="2"/>
    </font>
    <font>
      <b/>
      <i/>
      <sz val="11"/>
      <color rgb="FFFF0000"/>
      <name val="Calibri"/>
      <family val="2"/>
      <scheme val="minor"/>
    </font>
    <font>
      <b/>
      <i/>
      <sz val="11"/>
      <name val="Calibri"/>
      <family val="2"/>
      <scheme val="minor"/>
    </font>
    <font>
      <sz val="11"/>
      <name val="Tahoma"/>
      <family val="2"/>
    </font>
    <font>
      <sz val="7.5"/>
      <name val="Tahoma"/>
      <family val="2"/>
    </font>
    <font>
      <sz val="8"/>
      <color indexed="81"/>
      <name val="Tahoma"/>
      <family val="2"/>
    </font>
    <font>
      <i/>
      <sz val="8"/>
      <color indexed="81"/>
      <name val="Tahoma"/>
      <family val="2"/>
    </font>
    <font>
      <b/>
      <sz val="10"/>
      <name val="Arial"/>
      <family val="2"/>
    </font>
    <font>
      <sz val="20"/>
      <name val="Arial"/>
      <family val="2"/>
    </font>
    <font>
      <b/>
      <sz val="16"/>
      <name val="Calibri"/>
      <family val="2"/>
    </font>
    <font>
      <b/>
      <sz val="11"/>
      <color theme="3"/>
      <name val="Calibri"/>
      <family val="2"/>
      <scheme val="minor"/>
    </font>
    <font>
      <b/>
      <sz val="20"/>
      <name val="Arial"/>
      <family val="2"/>
    </font>
    <font>
      <b/>
      <sz val="20"/>
      <color theme="8"/>
      <name val="Arial"/>
      <family val="2"/>
    </font>
    <font>
      <b/>
      <sz val="14"/>
      <name val="Arial"/>
      <family val="2"/>
    </font>
    <font>
      <sz val="16"/>
      <name val="Arial"/>
      <family val="2"/>
    </font>
    <font>
      <b/>
      <i/>
      <sz val="10"/>
      <name val="Arial"/>
      <family val="2"/>
    </font>
    <font>
      <b/>
      <sz val="8"/>
      <color indexed="8"/>
      <name val="Arial"/>
      <family val="2"/>
    </font>
    <font>
      <b/>
      <sz val="9"/>
      <name val="Arial"/>
      <family val="2"/>
    </font>
    <font>
      <b/>
      <sz val="8"/>
      <name val="Arial"/>
      <family val="2"/>
    </font>
    <font>
      <u/>
      <sz val="10"/>
      <color indexed="12"/>
      <name val="Arial"/>
      <family val="2"/>
    </font>
    <font>
      <b/>
      <sz val="11"/>
      <color indexed="10"/>
      <name val="Calibri"/>
      <family val="2"/>
      <scheme val="minor"/>
    </font>
    <font>
      <b/>
      <sz val="20"/>
      <color theme="2" tint="-0.499984740745262"/>
      <name val="Arial"/>
      <family val="2"/>
    </font>
    <font>
      <sz val="16"/>
      <color indexed="10"/>
      <name val="Arial"/>
      <family val="2"/>
    </font>
    <font>
      <sz val="11"/>
      <name val="Calibri"/>
      <family val="2"/>
      <scheme val="minor"/>
    </font>
    <font>
      <b/>
      <sz val="11"/>
      <color indexed="12"/>
      <name val="Calibri"/>
      <family val="2"/>
      <scheme val="minor"/>
    </font>
    <font>
      <b/>
      <sz val="11"/>
      <color indexed="17"/>
      <name val="Calibri"/>
      <family val="2"/>
      <scheme val="minor"/>
    </font>
    <font>
      <b/>
      <sz val="11"/>
      <color indexed="14"/>
      <name val="Calibri"/>
      <family val="2"/>
      <scheme val="minor"/>
    </font>
    <font>
      <b/>
      <sz val="12"/>
      <name val="Tahoma"/>
      <family val="2"/>
    </font>
    <font>
      <b/>
      <i/>
      <sz val="11"/>
      <name val="Calibri"/>
      <family val="2"/>
    </font>
  </fonts>
  <fills count="9">
    <fill>
      <patternFill patternType="none"/>
    </fill>
    <fill>
      <patternFill patternType="gray125"/>
    </fill>
    <fill>
      <patternFill patternType="solid">
        <fgColor indexed="31"/>
        <bgColor indexed="64"/>
      </patternFill>
    </fill>
    <fill>
      <patternFill patternType="solid">
        <fgColor theme="6" tint="-0.249977111117893"/>
        <bgColor indexed="64"/>
      </patternFill>
    </fill>
    <fill>
      <patternFill patternType="solid">
        <fgColor indexed="9"/>
        <bgColor indexed="64"/>
      </patternFill>
    </fill>
    <fill>
      <patternFill patternType="solid">
        <fgColor theme="8"/>
        <bgColor indexed="64"/>
      </patternFill>
    </fill>
    <fill>
      <patternFill patternType="solid">
        <fgColor theme="2" tint="-0.249977111117893"/>
        <bgColor indexed="64"/>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hair">
        <color indexed="64"/>
      </right>
      <top style="thick">
        <color indexed="64"/>
      </top>
      <bottom style="double">
        <color indexed="64"/>
      </bottom>
      <diagonal/>
    </border>
    <border>
      <left style="hair">
        <color indexed="64"/>
      </left>
      <right/>
      <top style="thick">
        <color indexed="64"/>
      </top>
      <bottom style="double">
        <color indexed="64"/>
      </bottom>
      <diagonal/>
    </border>
    <border>
      <left style="hair">
        <color indexed="64"/>
      </left>
      <right style="hair">
        <color indexed="64"/>
      </right>
      <top style="thick">
        <color indexed="64"/>
      </top>
      <bottom style="double">
        <color indexed="64"/>
      </bottom>
      <diagonal/>
    </border>
    <border>
      <left/>
      <right style="hair">
        <color indexed="64"/>
      </right>
      <top style="thick">
        <color indexed="64"/>
      </top>
      <bottom style="double">
        <color indexed="64"/>
      </bottom>
      <diagonal/>
    </border>
    <border>
      <left style="hair">
        <color indexed="64"/>
      </left>
      <right/>
      <top style="thick">
        <color indexed="64"/>
      </top>
      <bottom/>
      <diagonal/>
    </border>
    <border>
      <left style="hair">
        <color indexed="64"/>
      </left>
      <right style="thick">
        <color indexed="64"/>
      </right>
      <top style="thick">
        <color indexed="64"/>
      </top>
      <bottom/>
      <diagonal/>
    </border>
    <border>
      <left style="thick">
        <color indexed="64"/>
      </left>
      <right style="hair">
        <color indexed="64"/>
      </right>
      <top/>
      <bottom style="hair">
        <color indexed="64"/>
      </bottom>
      <diagonal/>
    </border>
    <border>
      <left style="hair">
        <color indexed="64"/>
      </left>
      <right/>
      <top style="double">
        <color indexed="64"/>
      </top>
      <bottom/>
      <diagonal/>
    </border>
    <border>
      <left style="hair">
        <color indexed="64"/>
      </left>
      <right/>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style="hair">
        <color indexed="64"/>
      </left>
      <right style="thick">
        <color indexed="64"/>
      </right>
      <top style="double">
        <color indexed="64"/>
      </top>
      <bottom style="hair">
        <color indexed="64"/>
      </bottom>
      <diagonal/>
    </border>
    <border>
      <left style="thick">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hair">
        <color indexed="64"/>
      </right>
      <top/>
      <bottom style="thick">
        <color indexed="64"/>
      </bottom>
      <diagonal/>
    </border>
    <border>
      <left style="hair">
        <color indexed="64"/>
      </left>
      <right/>
      <top/>
      <bottom style="thick">
        <color indexed="64"/>
      </bottom>
      <diagonal/>
    </border>
    <border>
      <left style="hair">
        <color indexed="64"/>
      </left>
      <right style="thick">
        <color indexed="64"/>
      </right>
      <top style="hair">
        <color indexed="64"/>
      </top>
      <bottom style="thick">
        <color indexed="64"/>
      </bottom>
      <diagonal/>
    </border>
    <border>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thick">
        <color indexed="64"/>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style="thin">
        <color indexed="64"/>
      </bottom>
      <diagonal/>
    </border>
    <border>
      <left style="thin">
        <color theme="0"/>
      </left>
      <right style="thin">
        <color indexed="64"/>
      </right>
      <top/>
      <bottom/>
      <diagonal/>
    </border>
  </borders>
  <cellStyleXfs count="3">
    <xf numFmtId="0" fontId="0" fillId="0" borderId="0"/>
    <xf numFmtId="0" fontId="1" fillId="0" borderId="0"/>
    <xf numFmtId="0" fontId="30" fillId="0" borderId="0" applyNumberFormat="0" applyFill="0" applyBorder="0" applyAlignment="0" applyProtection="0">
      <alignment vertical="top"/>
      <protection locked="0"/>
    </xf>
  </cellStyleXfs>
  <cellXfs count="173">
    <xf numFmtId="0" fontId="0" fillId="0" borderId="0" xfId="0"/>
    <xf numFmtId="0" fontId="2" fillId="0" borderId="2" xfId="0" applyFont="1" applyBorder="1" applyAlignment="1" applyProtection="1">
      <alignment vertical="center"/>
      <protection locked="0"/>
    </xf>
    <xf numFmtId="0" fontId="5" fillId="0" borderId="0" xfId="0" applyFont="1" applyAlignment="1" applyProtection="1">
      <alignment vertical="center" wrapText="1"/>
      <protection locked="0"/>
    </xf>
    <xf numFmtId="0" fontId="6"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7" fillId="0" borderId="0" xfId="0" applyFont="1" applyAlignment="1" applyProtection="1">
      <alignment vertical="center"/>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9" fillId="0" borderId="0" xfId="0" applyFont="1" applyAlignment="1" applyProtection="1">
      <alignment vertical="center"/>
      <protection locked="0"/>
    </xf>
    <xf numFmtId="0" fontId="10" fillId="0" borderId="7"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4" fillId="2" borderId="12"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8" xfId="0" applyFont="1" applyBorder="1" applyAlignment="1" applyProtection="1">
      <alignment horizontal="center" vertical="center"/>
      <protection locked="0"/>
    </xf>
    <xf numFmtId="0" fontId="14" fillId="0" borderId="19"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wrapText="1" shrinkToFit="1"/>
      <protection locked="0"/>
    </xf>
    <xf numFmtId="0" fontId="14" fillId="0" borderId="22"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4" xfId="0" applyFont="1" applyBorder="1" applyAlignment="1" applyProtection="1">
      <alignment horizontal="center" vertical="center" shrinkToFit="1"/>
      <protection locked="0"/>
    </xf>
    <xf numFmtId="0" fontId="14" fillId="0" borderId="0" xfId="0" applyFont="1" applyAlignment="1" applyProtection="1">
      <alignment horizontal="center" vertical="center" shrinkToFit="1"/>
      <protection locked="0"/>
    </xf>
    <xf numFmtId="0" fontId="15" fillId="0" borderId="0" xfId="0" applyFont="1" applyAlignment="1" applyProtection="1">
      <alignment horizontal="center" vertical="center" wrapText="1" shrinkToFit="1"/>
      <protection locked="0"/>
    </xf>
    <xf numFmtId="0" fontId="4" fillId="0" borderId="25" xfId="0" applyFont="1" applyBorder="1" applyAlignment="1" applyProtection="1">
      <alignment horizontal="center" vertical="center"/>
      <protection locked="0"/>
    </xf>
    <xf numFmtId="0" fontId="14" fillId="0" borderId="26" xfId="0" applyFont="1" applyBorder="1" applyAlignment="1" applyProtection="1">
      <alignment horizontal="center" vertical="center" wrapText="1"/>
      <protection locked="0"/>
    </xf>
    <xf numFmtId="0" fontId="14" fillId="0" borderId="27" xfId="0" applyFont="1" applyBorder="1" applyAlignment="1" applyProtection="1">
      <alignment horizontal="center" vertical="center" wrapText="1"/>
      <protection locked="0"/>
    </xf>
    <xf numFmtId="0" fontId="14" fillId="0" borderId="26" xfId="0" applyFont="1" applyBorder="1" applyAlignment="1" applyProtection="1">
      <alignment horizontal="center" vertical="center" wrapText="1" shrinkToFit="1"/>
      <protection locked="0"/>
    </xf>
    <xf numFmtId="0" fontId="14" fillId="0" borderId="26" xfId="0" applyFont="1" applyBorder="1" applyAlignment="1" applyProtection="1">
      <alignment horizontal="center" vertical="center"/>
      <protection locked="0"/>
    </xf>
    <xf numFmtId="0" fontId="14" fillId="0" borderId="29" xfId="0" applyFont="1" applyBorder="1" applyAlignment="1" applyProtection="1">
      <alignment horizontal="center" vertical="center" shrinkToFit="1"/>
      <protection locked="0"/>
    </xf>
    <xf numFmtId="0" fontId="4" fillId="0" borderId="30" xfId="0" applyFont="1" applyBorder="1" applyAlignment="1" applyProtection="1">
      <alignment horizontal="center" vertical="center"/>
      <protection locked="0"/>
    </xf>
    <xf numFmtId="0" fontId="14" fillId="0" borderId="28"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shrinkToFit="1"/>
      <protection locked="0"/>
    </xf>
    <xf numFmtId="0" fontId="4" fillId="0" borderId="32" xfId="0" applyFont="1" applyBorder="1" applyAlignment="1" applyProtection="1">
      <alignment horizontal="center" vertical="center"/>
      <protection locked="0"/>
    </xf>
    <xf numFmtId="0" fontId="14" fillId="0" borderId="33" xfId="0" applyFont="1" applyBorder="1" applyAlignment="1" applyProtection="1">
      <alignment horizontal="center" vertical="center" wrapText="1"/>
      <protection locked="0"/>
    </xf>
    <xf numFmtId="0" fontId="14" fillId="0" borderId="34" xfId="0" applyFont="1" applyBorder="1" applyAlignment="1" applyProtection="1">
      <alignment horizontal="center" vertical="center" wrapText="1"/>
      <protection locked="0"/>
    </xf>
    <xf numFmtId="0" fontId="14" fillId="0" borderId="33" xfId="0" applyFont="1" applyBorder="1" applyAlignment="1" applyProtection="1">
      <alignment horizontal="center" vertical="center" wrapText="1" shrinkToFit="1"/>
      <protection locked="0"/>
    </xf>
    <xf numFmtId="0" fontId="14" fillId="0" borderId="34"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wrapText="1" shrinkToFit="1"/>
      <protection locked="0"/>
    </xf>
    <xf numFmtId="0" fontId="14" fillId="0" borderId="36" xfId="0" applyFont="1" applyBorder="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4" fillId="2" borderId="16" xfId="0" applyFont="1" applyFill="1" applyBorder="1" applyAlignment="1" applyProtection="1">
      <alignment horizontal="center" vertical="center" wrapText="1"/>
      <protection locked="0"/>
    </xf>
    <xf numFmtId="0" fontId="18" fillId="0" borderId="3" xfId="0" applyFont="1" applyBorder="1" applyAlignment="1" applyProtection="1">
      <alignment horizontal="center" vertical="center"/>
      <protection locked="0"/>
    </xf>
    <xf numFmtId="0" fontId="0" fillId="0" borderId="3" xfId="0" applyBorder="1" applyAlignment="1" applyProtection="1">
      <alignment horizontal="center"/>
      <protection locked="0"/>
    </xf>
    <xf numFmtId="0" fontId="14" fillId="0" borderId="23"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2" fillId="0" borderId="0" xfId="0" applyFont="1" applyAlignment="1" applyProtection="1">
      <alignment vertical="center"/>
      <protection locked="0"/>
    </xf>
    <xf numFmtId="0" fontId="7" fillId="0" borderId="39" xfId="0" applyFont="1" applyBorder="1" applyAlignment="1" applyProtection="1">
      <alignment horizontal="center" vertical="center"/>
      <protection locked="0"/>
    </xf>
    <xf numFmtId="0" fontId="13" fillId="0" borderId="3" xfId="0" applyFont="1" applyBorder="1" applyAlignment="1" applyProtection="1">
      <alignment horizontal="center" vertical="center" shrinkToFit="1"/>
      <protection locked="0"/>
    </xf>
    <xf numFmtId="0" fontId="13" fillId="0" borderId="38" xfId="0" applyFont="1" applyBorder="1" applyAlignment="1" applyProtection="1">
      <alignment horizontal="center" vertical="center"/>
      <protection locked="0"/>
    </xf>
    <xf numFmtId="0" fontId="0" fillId="0" borderId="0" xfId="0" applyAlignment="1" applyProtection="1">
      <alignment wrapText="1"/>
      <protection locked="0"/>
    </xf>
    <xf numFmtId="0" fontId="18" fillId="0" borderId="3" xfId="0" applyFont="1" applyBorder="1" applyAlignment="1" applyProtection="1">
      <alignment horizontal="center" vertical="center" wrapText="1"/>
      <protection locked="0"/>
    </xf>
    <xf numFmtId="0" fontId="0" fillId="0" borderId="4" xfId="0" applyBorder="1" applyAlignment="1" applyProtection="1">
      <alignment horizontal="center"/>
      <protection locked="0"/>
    </xf>
    <xf numFmtId="0" fontId="0" fillId="0" borderId="3" xfId="0" applyBorder="1" applyAlignment="1" applyProtection="1">
      <alignment horizontal="center" wrapText="1"/>
      <protection locked="0"/>
    </xf>
    <xf numFmtId="0" fontId="0" fillId="0" borderId="0" xfId="0" applyAlignment="1" applyProtection="1">
      <alignment horizontal="center"/>
      <protection locked="0"/>
    </xf>
    <xf numFmtId="0" fontId="14" fillId="0" borderId="19" xfId="0" applyFont="1" applyBorder="1" applyAlignment="1" applyProtection="1">
      <alignment horizontal="center" vertical="center" wrapText="1" shrinkToFit="1"/>
      <protection locked="0"/>
    </xf>
    <xf numFmtId="0" fontId="18" fillId="0" borderId="6" xfId="0" applyFont="1" applyBorder="1" applyAlignment="1" applyProtection="1">
      <alignment horizontal="center" vertical="center" wrapText="1"/>
      <protection locked="0"/>
    </xf>
    <xf numFmtId="0" fontId="0" fillId="0" borderId="6" xfId="0" applyBorder="1" applyAlignment="1" applyProtection="1">
      <alignment horizontal="center"/>
      <protection locked="0"/>
    </xf>
    <xf numFmtId="0" fontId="0" fillId="0" borderId="3" xfId="0" applyBorder="1" applyProtection="1">
      <protection locked="0"/>
    </xf>
    <xf numFmtId="0" fontId="0" fillId="0" borderId="4" xfId="0" applyBorder="1" applyProtection="1">
      <protection locked="0"/>
    </xf>
    <xf numFmtId="0" fontId="0" fillId="0" borderId="2" xfId="0" applyBorder="1" applyAlignment="1" applyProtection="1">
      <alignment horizontal="center"/>
      <protection locked="0"/>
    </xf>
    <xf numFmtId="0" fontId="18" fillId="0" borderId="4" xfId="0" applyFont="1" applyBorder="1" applyAlignment="1" applyProtection="1">
      <alignment horizontal="center" vertical="center"/>
      <protection locked="0"/>
    </xf>
    <xf numFmtId="0" fontId="22" fillId="0" borderId="0" xfId="0" applyFont="1" applyAlignment="1" applyProtection="1">
      <alignment vertical="top"/>
      <protection locked="0"/>
    </xf>
    <xf numFmtId="0" fontId="27" fillId="4" borderId="3" xfId="0" applyFont="1" applyFill="1" applyBorder="1" applyAlignment="1" applyProtection="1">
      <alignment horizontal="center" vertical="center" wrapText="1"/>
      <protection locked="0"/>
    </xf>
    <xf numFmtId="0" fontId="27" fillId="4" borderId="3" xfId="2"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5" borderId="3" xfId="0" applyFont="1" applyFill="1" applyBorder="1" applyAlignment="1" applyProtection="1">
      <alignment horizontal="center" vertical="center" wrapText="1"/>
      <protection locked="0"/>
    </xf>
    <xf numFmtId="0" fontId="31" fillId="5" borderId="3"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0" fillId="0" borderId="2" xfId="0" applyBorder="1" applyProtection="1">
      <protection locked="0"/>
    </xf>
    <xf numFmtId="0" fontId="33" fillId="0" borderId="0" xfId="0" applyFont="1" applyProtection="1">
      <protection locked="0"/>
    </xf>
    <xf numFmtId="0" fontId="35" fillId="6" borderId="3" xfId="0" applyFont="1" applyFill="1" applyBorder="1" applyAlignment="1" applyProtection="1">
      <alignment horizontal="center" vertical="center" wrapText="1"/>
      <protection locked="0"/>
    </xf>
    <xf numFmtId="0" fontId="31" fillId="6" borderId="3" xfId="0" applyFont="1" applyFill="1" applyBorder="1" applyAlignment="1" applyProtection="1">
      <alignment horizontal="center" vertical="center" wrapText="1"/>
      <protection locked="0"/>
    </xf>
    <xf numFmtId="0" fontId="36" fillId="6" borderId="3" xfId="0" applyFont="1" applyFill="1" applyBorder="1" applyAlignment="1" applyProtection="1">
      <alignment horizontal="center" vertical="center" wrapText="1"/>
      <protection locked="0"/>
    </xf>
    <xf numFmtId="0" fontId="37" fillId="6" borderId="3"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0" fillId="7" borderId="0" xfId="0" applyFill="1" applyAlignment="1" applyProtection="1">
      <alignment horizontal="center"/>
      <protection locked="0"/>
    </xf>
    <xf numFmtId="0" fontId="0" fillId="7" borderId="0" xfId="0" applyFill="1" applyProtection="1">
      <protection locked="0"/>
    </xf>
    <xf numFmtId="0" fontId="0" fillId="8" borderId="0" xfId="0" applyFill="1" applyProtection="1">
      <protection locked="0"/>
    </xf>
    <xf numFmtId="0" fontId="10" fillId="0" borderId="0" xfId="0" applyFont="1" applyAlignment="1">
      <alignment vertical="center"/>
    </xf>
    <xf numFmtId="0" fontId="10" fillId="0" borderId="0" xfId="0" applyFont="1" applyAlignment="1">
      <alignment horizontal="left" vertical="center"/>
    </xf>
    <xf numFmtId="0" fontId="3" fillId="0" borderId="3" xfId="0" applyFont="1" applyBorder="1" applyAlignment="1" applyProtection="1">
      <alignment horizontal="center" vertical="center" wrapText="1"/>
      <protection locked="0"/>
    </xf>
    <xf numFmtId="0" fontId="38" fillId="0" borderId="3" xfId="0" applyFont="1" applyBorder="1" applyAlignment="1" applyProtection="1">
      <alignment horizontal="center" vertical="center" wrapText="1"/>
      <protection locked="0"/>
    </xf>
    <xf numFmtId="0" fontId="3" fillId="0" borderId="3" xfId="0" applyFont="1" applyBorder="1" applyAlignment="1" applyProtection="1">
      <alignment vertical="center"/>
      <protection locked="0"/>
    </xf>
    <xf numFmtId="0" fontId="38" fillId="0" borderId="3" xfId="0" applyFont="1" applyBorder="1" applyAlignment="1" applyProtection="1">
      <alignment vertical="center"/>
      <protection locked="0"/>
    </xf>
    <xf numFmtId="1" fontId="14" fillId="0" borderId="23" xfId="0" applyNumberFormat="1" applyFont="1" applyBorder="1" applyAlignment="1" applyProtection="1">
      <alignment horizontal="center" vertical="center" wrapText="1"/>
      <protection locked="0"/>
    </xf>
    <xf numFmtId="1" fontId="14" fillId="0" borderId="28" xfId="0" applyNumberFormat="1" applyFont="1" applyBorder="1" applyAlignment="1" applyProtection="1">
      <alignment horizontal="center" vertical="center" wrapText="1"/>
      <protection locked="0"/>
    </xf>
    <xf numFmtId="1" fontId="14" fillId="0" borderId="42" xfId="0" applyNumberFormat="1" applyFont="1" applyBorder="1" applyAlignment="1" applyProtection="1">
      <alignment horizontal="center" vertical="center" wrapText="1"/>
      <protection locked="0"/>
    </xf>
    <xf numFmtId="0" fontId="0" fillId="7" borderId="3" xfId="0" applyFill="1" applyBorder="1" applyAlignment="1" applyProtection="1">
      <alignment horizontal="center"/>
      <protection locked="0"/>
    </xf>
    <xf numFmtId="0" fontId="38" fillId="0" borderId="0" xfId="0" applyFont="1" applyAlignment="1" applyProtection="1">
      <alignment horizontal="center" vertical="center" wrapText="1"/>
      <protection locked="0"/>
    </xf>
    <xf numFmtId="0" fontId="38" fillId="0" borderId="0" xfId="0" applyFont="1" applyAlignment="1" applyProtection="1">
      <alignment vertical="center"/>
      <protection locked="0"/>
    </xf>
    <xf numFmtId="0" fontId="18" fillId="0" borderId="0" xfId="0" applyFont="1" applyProtection="1">
      <protection locked="0"/>
    </xf>
    <xf numFmtId="0" fontId="3" fillId="0" borderId="44"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19" fillId="0" borderId="4" xfId="0" applyFont="1" applyBorder="1" applyAlignment="1" applyProtection="1">
      <alignment horizontal="left" vertical="center"/>
      <protection locked="0"/>
    </xf>
    <xf numFmtId="0" fontId="19" fillId="0" borderId="5"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14" fontId="6" fillId="0" borderId="4" xfId="0" applyNumberFormat="1" applyFont="1" applyBorder="1" applyAlignment="1" applyProtection="1">
      <alignment horizontal="left" vertical="center"/>
      <protection locked="0"/>
    </xf>
    <xf numFmtId="14" fontId="6" fillId="0" borderId="5" xfId="0" applyNumberFormat="1" applyFont="1" applyBorder="1" applyAlignment="1" applyProtection="1">
      <alignment horizontal="left" vertical="center"/>
      <protection locked="0"/>
    </xf>
    <xf numFmtId="14" fontId="6" fillId="0" borderId="6" xfId="0" applyNumberFormat="1" applyFont="1" applyBorder="1" applyAlignment="1" applyProtection="1">
      <alignment horizontal="left" vertical="center"/>
      <protection locked="0"/>
    </xf>
    <xf numFmtId="0" fontId="13" fillId="0" borderId="9"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4" fillId="0" borderId="4"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7" fillId="0" borderId="41"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39" fillId="0" borderId="3"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5" fillId="5" borderId="40" xfId="0" applyFont="1" applyFill="1" applyBorder="1" applyAlignment="1" applyProtection="1">
      <alignment horizontal="center" vertical="center" wrapText="1"/>
      <protection locked="0"/>
    </xf>
    <xf numFmtId="0" fontId="5" fillId="5" borderId="41"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5" borderId="7" xfId="0" applyFont="1" applyFill="1" applyBorder="1" applyAlignment="1" applyProtection="1">
      <alignment horizontal="center" vertical="center" wrapText="1"/>
      <protection locked="0"/>
    </xf>
    <xf numFmtId="0" fontId="28" fillId="4" borderId="3" xfId="0" applyFont="1" applyFill="1" applyBorder="1" applyAlignment="1" applyProtection="1">
      <alignment horizontal="center" vertical="center" wrapText="1"/>
      <protection locked="0"/>
    </xf>
    <xf numFmtId="0" fontId="29" fillId="4" borderId="3" xfId="0" applyFont="1" applyFill="1" applyBorder="1" applyAlignment="1" applyProtection="1">
      <alignment horizontal="center" vertical="center" wrapText="1"/>
      <protection locked="0"/>
    </xf>
    <xf numFmtId="0" fontId="30" fillId="4" borderId="3" xfId="2" applyFill="1" applyBorder="1" applyAlignment="1" applyProtection="1">
      <alignment horizontal="center" vertical="center"/>
      <protection locked="0"/>
    </xf>
    <xf numFmtId="0" fontId="29" fillId="4" borderId="3" xfId="0" applyFont="1" applyFill="1" applyBorder="1" applyAlignment="1" applyProtection="1">
      <alignment horizontal="center" vertical="center"/>
      <protection locked="0"/>
    </xf>
    <xf numFmtId="0" fontId="23" fillId="0" borderId="0" xfId="0" applyFont="1" applyAlignment="1" applyProtection="1">
      <alignment horizontal="center"/>
      <protection locked="0"/>
    </xf>
    <xf numFmtId="0" fontId="22" fillId="0" borderId="0" xfId="0" applyFont="1" applyAlignment="1" applyProtection="1">
      <alignment horizontal="center"/>
      <protection locked="0"/>
    </xf>
    <xf numFmtId="0" fontId="24" fillId="0" borderId="0" xfId="0" applyFont="1" applyAlignment="1" applyProtection="1">
      <alignment horizontal="right" vertical="center"/>
      <protection locked="0"/>
    </xf>
    <xf numFmtId="0" fontId="25" fillId="0" borderId="3" xfId="0" applyFont="1" applyBorder="1" applyAlignment="1">
      <alignment horizontal="left"/>
    </xf>
    <xf numFmtId="0" fontId="26" fillId="0" borderId="0" xfId="0" applyFont="1" applyAlignment="1" applyProtection="1">
      <alignment horizontal="center" vertical="center" wrapText="1"/>
      <protection locked="0"/>
    </xf>
    <xf numFmtId="14" fontId="25" fillId="0" borderId="3" xfId="0" applyNumberFormat="1" applyFont="1" applyBorder="1" applyAlignment="1">
      <alignment horizontal="left"/>
    </xf>
    <xf numFmtId="0" fontId="5" fillId="6" borderId="3" xfId="0" applyFont="1" applyFill="1" applyBorder="1" applyAlignment="1" applyProtection="1">
      <alignment horizontal="center" vertical="center" wrapText="1"/>
      <protection locked="0"/>
    </xf>
    <xf numFmtId="0" fontId="34" fillId="6" borderId="3"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7" xfId="0" applyFont="1" applyFill="1" applyBorder="1" applyAlignment="1" applyProtection="1">
      <alignment horizontal="center" vertical="center" wrapText="1"/>
      <protection locked="0"/>
    </xf>
    <xf numFmtId="0" fontId="5" fillId="6" borderId="40" xfId="0" applyFont="1" applyFill="1" applyBorder="1" applyAlignment="1" applyProtection="1">
      <alignment horizontal="center" vertical="center" wrapText="1"/>
      <protection locked="0"/>
    </xf>
    <xf numFmtId="0" fontId="5" fillId="6" borderId="41" xfId="0" applyFont="1" applyFill="1" applyBorder="1" applyAlignment="1" applyProtection="1">
      <alignment horizontal="center" vertical="center" wrapText="1"/>
      <protection locked="0"/>
    </xf>
    <xf numFmtId="0" fontId="32" fillId="0" borderId="0" xfId="0" applyFont="1" applyAlignment="1" applyProtection="1">
      <alignment horizontal="center"/>
      <protection locked="0"/>
    </xf>
    <xf numFmtId="0" fontId="25" fillId="0" borderId="4" xfId="0" applyFont="1" applyBorder="1" applyAlignment="1">
      <alignment horizontal="left"/>
    </xf>
    <xf numFmtId="0" fontId="25" fillId="0" borderId="5" xfId="0" applyFont="1" applyBorder="1" applyAlignment="1">
      <alignment horizontal="left"/>
    </xf>
    <xf numFmtId="0" fontId="25" fillId="0" borderId="6" xfId="0" applyFont="1" applyBorder="1" applyAlignment="1">
      <alignment horizontal="left"/>
    </xf>
    <xf numFmtId="14" fontId="25" fillId="0" borderId="4" xfId="0" applyNumberFormat="1" applyFont="1" applyBorder="1" applyAlignment="1">
      <alignment horizontal="left"/>
    </xf>
    <xf numFmtId="14" fontId="25" fillId="0" borderId="5" xfId="0" applyNumberFormat="1" applyFont="1" applyBorder="1" applyAlignment="1">
      <alignment horizontal="left"/>
    </xf>
    <xf numFmtId="14" fontId="25" fillId="0" borderId="6" xfId="0" applyNumberFormat="1" applyFont="1" applyBorder="1" applyAlignment="1">
      <alignment horizontal="left"/>
    </xf>
  </cellXfs>
  <cellStyles count="3">
    <cellStyle name="Hyperlink" xfId="2" builtinId="8"/>
    <cellStyle name="Normal" xfId="0" builtinId="0"/>
    <cellStyle name="Normal 2" xfId="1" xr:uid="{00000000-0005-0000-0000-000002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www.verishades.com/" TargetMode="External"/><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hyperlink" Target="http://www.verishades.com/" TargetMode="External"/><Relationship Id="rId2" Type="http://schemas.openxmlformats.org/officeDocument/2006/relationships/image" Target="../media/image4.png"/><Relationship Id="rId1" Type="http://schemas.openxmlformats.org/officeDocument/2006/relationships/image" Target="../media/image1.jpeg"/><Relationship Id="rId4"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hyperlink" Target="http://www.verishades.com/" TargetMode="External"/><Relationship Id="rId2" Type="http://schemas.openxmlformats.org/officeDocument/2006/relationships/image" Target="../media/image6.png"/><Relationship Id="rId1" Type="http://schemas.openxmlformats.org/officeDocument/2006/relationships/image" Target="../media/image1.jpe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44823</xdr:colOff>
      <xdr:row>0</xdr:row>
      <xdr:rowOff>44824</xdr:rowOff>
    </xdr:from>
    <xdr:to>
      <xdr:col>3</xdr:col>
      <xdr:colOff>1208154</xdr:colOff>
      <xdr:row>1</xdr:row>
      <xdr:rowOff>210752</xdr:rowOff>
    </xdr:to>
    <xdr:pic>
      <xdr:nvPicPr>
        <xdr:cNvPr id="3" name="Picture 1" descr="Pacific Logo.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44823" y="44824"/>
          <a:ext cx="3205603" cy="499303"/>
        </a:xfrm>
        <a:prstGeom prst="rect">
          <a:avLst/>
        </a:prstGeom>
        <a:noFill/>
        <a:ln w="9525">
          <a:noFill/>
          <a:miter lim="800000"/>
          <a:headEnd/>
          <a:tailEnd/>
        </a:ln>
      </xdr:spPr>
    </xdr:pic>
    <xdr:clientData/>
  </xdr:twoCellAnchor>
  <xdr:twoCellAnchor editAs="oneCell">
    <xdr:from>
      <xdr:col>4</xdr:col>
      <xdr:colOff>201708</xdr:colOff>
      <xdr:row>0</xdr:row>
      <xdr:rowOff>33618</xdr:rowOff>
    </xdr:from>
    <xdr:to>
      <xdr:col>4</xdr:col>
      <xdr:colOff>1367120</xdr:colOff>
      <xdr:row>2</xdr:row>
      <xdr:rowOff>199374</xdr:rowOff>
    </xdr:to>
    <xdr:pic>
      <xdr:nvPicPr>
        <xdr:cNvPr id="4" name="Picture 3">
          <a:hlinkClick xmlns:r="http://schemas.openxmlformats.org/officeDocument/2006/relationships" r:id="rId2"/>
          <a:extLst>
            <a:ext uri="{FF2B5EF4-FFF2-40B4-BE49-F238E27FC236}">
              <a16:creationId xmlns:a16="http://schemas.microsoft.com/office/drawing/2014/main" id="{7B9CAEB0-136A-4594-B40A-CF7A574FBFF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97090" y="33618"/>
          <a:ext cx="1165412" cy="770874"/>
        </a:xfrm>
        <a:prstGeom prst="rect">
          <a:avLst/>
        </a:prstGeom>
      </xdr:spPr>
    </xdr:pic>
    <xdr:clientData/>
  </xdr:twoCellAnchor>
  <xdr:twoCellAnchor editAs="oneCell">
    <xdr:from>
      <xdr:col>5</xdr:col>
      <xdr:colOff>125941</xdr:colOff>
      <xdr:row>0</xdr:row>
      <xdr:rowOff>0</xdr:rowOff>
    </xdr:from>
    <xdr:to>
      <xdr:col>5</xdr:col>
      <xdr:colOff>1299883</xdr:colOff>
      <xdr:row>2</xdr:row>
      <xdr:rowOff>212912</xdr:rowOff>
    </xdr:to>
    <xdr:pic>
      <xdr:nvPicPr>
        <xdr:cNvPr id="2" name="Picture 1">
          <a:extLst>
            <a:ext uri="{FF2B5EF4-FFF2-40B4-BE49-F238E27FC236}">
              <a16:creationId xmlns:a16="http://schemas.microsoft.com/office/drawing/2014/main" id="{A4721DAD-9228-4592-9C18-770C9A158718}"/>
            </a:ext>
          </a:extLst>
        </xdr:cNvPr>
        <xdr:cNvPicPr>
          <a:picLocks/>
        </xdr:cNvPicPr>
      </xdr:nvPicPr>
      <xdr:blipFill>
        <a:blip xmlns:r="http://schemas.openxmlformats.org/officeDocument/2006/relationships" r:embed="rId4"/>
        <a:stretch>
          <a:fillRect/>
        </a:stretch>
      </xdr:blipFill>
      <xdr:spPr>
        <a:xfrm>
          <a:off x="5146176" y="0"/>
          <a:ext cx="1173942" cy="8180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280307</xdr:colOff>
      <xdr:row>1</xdr:row>
      <xdr:rowOff>340179</xdr:rowOff>
    </xdr:to>
    <xdr:pic>
      <xdr:nvPicPr>
        <xdr:cNvPr id="2" name="Picture 1" descr="Pacific Logo.jpg">
          <a:extLst>
            <a:ext uri="{FF2B5EF4-FFF2-40B4-BE49-F238E27FC236}">
              <a16:creationId xmlns:a16="http://schemas.microsoft.com/office/drawing/2014/main" id="{726F974E-E988-4D1E-A2C0-D87DB246D435}"/>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3214007" cy="502104"/>
        </a:xfrm>
        <a:prstGeom prst="rect">
          <a:avLst/>
        </a:prstGeom>
        <a:noFill/>
        <a:ln w="9525">
          <a:noFill/>
          <a:miter lim="800000"/>
          <a:headEnd/>
          <a:tailEnd/>
        </a:ln>
      </xdr:spPr>
    </xdr:pic>
    <xdr:clientData/>
  </xdr:twoCellAnchor>
  <xdr:twoCellAnchor editAs="oneCell">
    <xdr:from>
      <xdr:col>1</xdr:col>
      <xdr:colOff>1028700</xdr:colOff>
      <xdr:row>10</xdr:row>
      <xdr:rowOff>114300</xdr:rowOff>
    </xdr:from>
    <xdr:to>
      <xdr:col>7</xdr:col>
      <xdr:colOff>133213</xdr:colOff>
      <xdr:row>23</xdr:row>
      <xdr:rowOff>38100</xdr:rowOff>
    </xdr:to>
    <xdr:pic>
      <xdr:nvPicPr>
        <xdr:cNvPr id="3" name="Picture 2">
          <a:extLst>
            <a:ext uri="{FF2B5EF4-FFF2-40B4-BE49-F238E27FC236}">
              <a16:creationId xmlns:a16="http://schemas.microsoft.com/office/drawing/2014/main" id="{8D812CE9-7F0A-46E1-8B62-116B3B5E2D9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0" y="2390775"/>
          <a:ext cx="4724263" cy="2028825"/>
        </a:xfrm>
        <a:prstGeom prst="rect">
          <a:avLst/>
        </a:prstGeom>
        <a:noFill/>
        <a:ln w="1">
          <a:noFill/>
          <a:miter lim="800000"/>
          <a:headEnd/>
          <a:tailEnd type="none" w="med" len="med"/>
        </a:ln>
        <a:effectLst/>
      </xdr:spPr>
    </xdr:pic>
    <xdr:clientData/>
  </xdr:twoCellAnchor>
  <xdr:twoCellAnchor editAs="oneCell">
    <xdr:from>
      <xdr:col>3</xdr:col>
      <xdr:colOff>552450</xdr:colOff>
      <xdr:row>0</xdr:row>
      <xdr:rowOff>19050</xdr:rowOff>
    </xdr:from>
    <xdr:to>
      <xdr:col>4</xdr:col>
      <xdr:colOff>429373</xdr:colOff>
      <xdr:row>1</xdr:row>
      <xdr:rowOff>323850</xdr:rowOff>
    </xdr:to>
    <xdr:pic>
      <xdr:nvPicPr>
        <xdr:cNvPr id="4" name="Picture 3">
          <a:hlinkClick xmlns:r="http://schemas.openxmlformats.org/officeDocument/2006/relationships" r:id="rId3"/>
          <a:extLst>
            <a:ext uri="{FF2B5EF4-FFF2-40B4-BE49-F238E27FC236}">
              <a16:creationId xmlns:a16="http://schemas.microsoft.com/office/drawing/2014/main" id="{882672AE-AB41-4376-A64B-AFD7182C4D9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486150" y="19050"/>
          <a:ext cx="705598" cy="466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223157</xdr:colOff>
      <xdr:row>2</xdr:row>
      <xdr:rowOff>6804</xdr:rowOff>
    </xdr:to>
    <xdr:pic>
      <xdr:nvPicPr>
        <xdr:cNvPr id="2" name="Picture 1" descr="Pacific Logo.jpg">
          <a:extLst>
            <a:ext uri="{FF2B5EF4-FFF2-40B4-BE49-F238E27FC236}">
              <a16:creationId xmlns:a16="http://schemas.microsoft.com/office/drawing/2014/main" id="{5FDA5A61-2BE4-4E85-A521-F610B7A04463}"/>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3214007" cy="502104"/>
        </a:xfrm>
        <a:prstGeom prst="rect">
          <a:avLst/>
        </a:prstGeom>
        <a:noFill/>
        <a:ln w="9525">
          <a:noFill/>
          <a:miter lim="800000"/>
          <a:headEnd/>
          <a:tailEnd/>
        </a:ln>
      </xdr:spPr>
    </xdr:pic>
    <xdr:clientData/>
  </xdr:twoCellAnchor>
  <xdr:twoCellAnchor editAs="oneCell">
    <xdr:from>
      <xdr:col>3</xdr:col>
      <xdr:colOff>38100</xdr:colOff>
      <xdr:row>10</xdr:row>
      <xdr:rowOff>123825</xdr:rowOff>
    </xdr:from>
    <xdr:to>
      <xdr:col>8</xdr:col>
      <xdr:colOff>352425</xdr:colOff>
      <xdr:row>23</xdr:row>
      <xdr:rowOff>93307</xdr:rowOff>
    </xdr:to>
    <xdr:pic>
      <xdr:nvPicPr>
        <xdr:cNvPr id="3" name="Picture 2">
          <a:extLst>
            <a:ext uri="{FF2B5EF4-FFF2-40B4-BE49-F238E27FC236}">
              <a16:creationId xmlns:a16="http://schemas.microsoft.com/office/drawing/2014/main" id="{29259E18-E44D-44B3-BF44-DE9BA5FE050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28950" y="2381250"/>
          <a:ext cx="4514850" cy="2169757"/>
        </a:xfrm>
        <a:prstGeom prst="rect">
          <a:avLst/>
        </a:prstGeom>
        <a:noFill/>
      </xdr:spPr>
    </xdr:pic>
    <xdr:clientData/>
  </xdr:twoCellAnchor>
  <xdr:twoCellAnchor editAs="oneCell">
    <xdr:from>
      <xdr:col>3</xdr:col>
      <xdr:colOff>552450</xdr:colOff>
      <xdr:row>0</xdr:row>
      <xdr:rowOff>0</xdr:rowOff>
    </xdr:from>
    <xdr:to>
      <xdr:col>4</xdr:col>
      <xdr:colOff>381748</xdr:colOff>
      <xdr:row>1</xdr:row>
      <xdr:rowOff>304800</xdr:rowOff>
    </xdr:to>
    <xdr:pic>
      <xdr:nvPicPr>
        <xdr:cNvPr id="5" name="Picture 4">
          <a:hlinkClick xmlns:r="http://schemas.openxmlformats.org/officeDocument/2006/relationships" r:id="rId3"/>
          <a:extLst>
            <a:ext uri="{FF2B5EF4-FFF2-40B4-BE49-F238E27FC236}">
              <a16:creationId xmlns:a16="http://schemas.microsoft.com/office/drawing/2014/main" id="{56BDB58E-B5AB-4C0A-81D3-1A194C56432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43300" y="0"/>
          <a:ext cx="705598" cy="466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upport@pacificwholesale.com.au" TargetMode="External"/><Relationship Id="rId1" Type="http://schemas.openxmlformats.org/officeDocument/2006/relationships/hyperlink" Target="mailto:support@pacificwholesale.com.au"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upport@pacificwholesale.com.au" TargetMode="External"/><Relationship Id="rId1" Type="http://schemas.openxmlformats.org/officeDocument/2006/relationships/hyperlink" Target="mailto:support@pacificwholesale.com.au"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DC58"/>
  <sheetViews>
    <sheetView tabSelected="1" zoomScale="85" zoomScaleNormal="85" zoomScaleSheetLayoutView="85" workbookViewId="0">
      <selection activeCell="M1" sqref="M1:Q1"/>
    </sheetView>
  </sheetViews>
  <sheetFormatPr defaultColWidth="9.140625" defaultRowHeight="15" x14ac:dyDescent="0.2"/>
  <cols>
    <col min="1" max="1" width="7.140625" style="5" customWidth="1"/>
    <col min="2" max="2" width="13.7109375" style="5" customWidth="1"/>
    <col min="3" max="3" width="9.7109375" style="5" customWidth="1"/>
    <col min="4" max="4" width="21.5703125" style="5" customWidth="1"/>
    <col min="5" max="6" width="23" style="5" customWidth="1"/>
    <col min="7" max="7" width="13" style="5" customWidth="1"/>
    <col min="8" max="8" width="12.42578125" style="5" customWidth="1"/>
    <col min="9" max="9" width="15.85546875" style="5" customWidth="1"/>
    <col min="10" max="10" width="11.42578125" style="5" customWidth="1"/>
    <col min="11" max="11" width="12.85546875" style="5" customWidth="1"/>
    <col min="12" max="12" width="40.42578125" style="5" customWidth="1"/>
    <col min="13" max="13" width="13.7109375" style="5" customWidth="1"/>
    <col min="14" max="14" width="16.5703125" style="5" customWidth="1"/>
    <col min="15" max="15" width="48.42578125" style="5" customWidth="1"/>
    <col min="16" max="16" width="43.140625" style="5" customWidth="1"/>
    <col min="17" max="17" width="81.42578125" style="5" customWidth="1"/>
    <col min="18" max="18" width="15.42578125" style="5" customWidth="1"/>
    <col min="19" max="19" width="44.5703125" style="12" customWidth="1"/>
    <col min="20" max="30" width="9.140625" style="4" hidden="1" customWidth="1"/>
    <col min="31" max="31" width="13.85546875" style="4" hidden="1" customWidth="1"/>
    <col min="32" max="37" width="18.7109375" style="4" hidden="1" customWidth="1"/>
    <col min="38" max="38" width="64.5703125" style="4" hidden="1" customWidth="1"/>
    <col min="39" max="39" width="18.7109375" style="60" hidden="1" customWidth="1"/>
    <col min="40" max="48" width="18.7109375" style="4" hidden="1" customWidth="1"/>
    <col min="49" max="49" width="28.85546875" style="4" hidden="1" customWidth="1"/>
    <col min="50" max="52" width="27.5703125" style="4" hidden="1" customWidth="1"/>
    <col min="53" max="53" width="12.7109375" style="4" hidden="1" customWidth="1"/>
    <col min="54" max="54" width="14.5703125" style="4" hidden="1" customWidth="1"/>
    <col min="55" max="55" width="19.85546875" style="4" hidden="1" customWidth="1"/>
    <col min="56" max="57" width="37.140625" style="4" hidden="1" customWidth="1"/>
    <col min="58" max="58" width="48" style="4" hidden="1" customWidth="1"/>
    <col min="59" max="59" width="24.85546875" style="4" hidden="1" customWidth="1"/>
    <col min="60" max="60" width="9.140625" style="4" hidden="1" customWidth="1"/>
    <col min="61" max="61" width="19" style="4" hidden="1" customWidth="1"/>
    <col min="62" max="62" width="20.85546875" style="4" hidden="1" customWidth="1"/>
    <col min="63" max="63" width="32.5703125" style="4" hidden="1" customWidth="1"/>
    <col min="64" max="64" width="20.28515625" style="4" hidden="1" customWidth="1"/>
    <col min="65" max="65" width="20.85546875" style="4" hidden="1" customWidth="1"/>
    <col min="66" max="66" width="33.140625" style="4" hidden="1" customWidth="1"/>
    <col min="67" max="67" width="38.42578125" style="4" hidden="1" customWidth="1"/>
    <col min="68" max="68" width="35.85546875" style="4" hidden="1" customWidth="1"/>
    <col min="69" max="69" width="23.28515625" style="4" hidden="1" customWidth="1"/>
    <col min="70" max="70" width="20.7109375" style="4" hidden="1" customWidth="1"/>
    <col min="71" max="71" width="35.140625" style="4" hidden="1" customWidth="1"/>
    <col min="72" max="72" width="64.5703125" style="4" hidden="1" customWidth="1"/>
    <col min="73" max="74" width="32.28515625" style="4" hidden="1" customWidth="1"/>
    <col min="75" max="75" width="17" style="4" hidden="1" customWidth="1"/>
    <col min="76" max="76" width="23.28515625" style="4" hidden="1" customWidth="1"/>
    <col min="77" max="77" width="40.5703125" style="4" hidden="1" customWidth="1"/>
    <col min="78" max="78" width="14.7109375" style="4" hidden="1" customWidth="1"/>
    <col min="79" max="79" width="23.28515625" style="4" hidden="1" customWidth="1"/>
    <col min="80" max="80" width="29.42578125" style="4" hidden="1" customWidth="1"/>
    <col min="81" max="82" width="9.140625" style="4" hidden="1" customWidth="1"/>
    <col min="83" max="83" width="18.5703125" style="4" hidden="1" customWidth="1"/>
    <col min="84" max="84" width="28.140625" style="4" hidden="1" customWidth="1"/>
    <col min="85" max="85" width="27.85546875" style="4" hidden="1" customWidth="1"/>
    <col min="86" max="86" width="36.42578125" style="4" hidden="1" customWidth="1"/>
    <col min="87" max="87" width="34.28515625" style="4" hidden="1" customWidth="1"/>
    <col min="88" max="88" width="45.140625" style="4" hidden="1" customWidth="1"/>
    <col min="89" max="89" width="63" style="4" hidden="1" customWidth="1"/>
    <col min="90" max="90" width="19.7109375" style="4" hidden="1" customWidth="1"/>
    <col min="91" max="91" width="64.5703125" style="4" hidden="1" customWidth="1"/>
    <col min="92" max="93" width="38.85546875" style="4" hidden="1" customWidth="1"/>
    <col min="94" max="95" width="9.140625" style="4" hidden="1" customWidth="1"/>
    <col min="96" max="98" width="45.5703125" style="4" hidden="1" customWidth="1"/>
    <col min="99" max="99" width="64.5703125" style="4" hidden="1" customWidth="1"/>
    <col min="100" max="100" width="33.140625" style="4" hidden="1" customWidth="1"/>
    <col min="101" max="101" width="24.42578125" style="4" hidden="1" customWidth="1"/>
    <col min="102" max="102" width="21.42578125" style="4" hidden="1" customWidth="1"/>
    <col min="103" max="103" width="28.42578125" style="4" hidden="1" customWidth="1"/>
    <col min="104" max="104" width="46.5703125" style="4" hidden="1" customWidth="1"/>
    <col min="105" max="105" width="40.5703125" style="4" hidden="1" customWidth="1"/>
    <col min="106" max="106" width="78.42578125" style="4" hidden="1" customWidth="1"/>
    <col min="107" max="107" width="16.7109375" style="4" customWidth="1"/>
    <col min="108" max="16384" width="9.140625" style="4"/>
  </cols>
  <sheetData>
    <row r="1" spans="1:107" ht="26.25" customHeight="1" x14ac:dyDescent="0.2">
      <c r="A1" s="136"/>
      <c r="B1" s="136"/>
      <c r="C1" s="136"/>
      <c r="D1" s="136"/>
      <c r="E1" s="137"/>
      <c r="F1" s="139"/>
      <c r="G1" s="109"/>
      <c r="H1" s="107"/>
      <c r="I1" s="105"/>
      <c r="J1" s="1"/>
      <c r="K1" s="122" t="s">
        <v>0</v>
      </c>
      <c r="L1" s="123"/>
      <c r="M1" s="114"/>
      <c r="N1" s="115"/>
      <c r="O1" s="115"/>
      <c r="P1" s="115"/>
      <c r="Q1" s="116"/>
      <c r="R1" s="2"/>
      <c r="S1" s="3"/>
    </row>
    <row r="2" spans="1:107" ht="21" x14ac:dyDescent="0.2">
      <c r="A2" s="136"/>
      <c r="B2" s="136"/>
      <c r="C2" s="136"/>
      <c r="D2" s="136"/>
      <c r="E2" s="137"/>
      <c r="F2" s="140"/>
      <c r="G2" s="138" t="s">
        <v>82</v>
      </c>
      <c r="H2" s="138"/>
      <c r="I2" s="138"/>
      <c r="J2" s="56"/>
      <c r="K2" s="122" t="s">
        <v>1</v>
      </c>
      <c r="L2" s="123"/>
      <c r="M2" s="111"/>
      <c r="N2" s="112"/>
      <c r="O2" s="112"/>
      <c r="P2" s="112"/>
      <c r="Q2" s="113"/>
      <c r="R2" s="2"/>
      <c r="S2" s="3"/>
    </row>
    <row r="3" spans="1:107" ht="17.25" customHeight="1" x14ac:dyDescent="0.2">
      <c r="A3" s="136"/>
      <c r="B3" s="136"/>
      <c r="C3" s="136"/>
      <c r="D3" s="136"/>
      <c r="E3" s="137"/>
      <c r="F3" s="141"/>
      <c r="G3" s="110"/>
      <c r="H3" s="108"/>
      <c r="I3" s="106"/>
      <c r="J3" s="6"/>
      <c r="K3" s="122" t="s">
        <v>2</v>
      </c>
      <c r="L3" s="123"/>
      <c r="M3" s="111"/>
      <c r="N3" s="112"/>
      <c r="O3" s="112"/>
      <c r="P3" s="112"/>
      <c r="Q3" s="113"/>
      <c r="R3" s="7"/>
      <c r="S3" s="8"/>
    </row>
    <row r="4" spans="1:107" ht="17.25" customHeight="1" x14ac:dyDescent="0.2">
      <c r="A4" s="124" t="s">
        <v>3</v>
      </c>
      <c r="B4" s="124"/>
      <c r="C4" s="124"/>
      <c r="D4" s="133"/>
      <c r="E4" s="134"/>
      <c r="F4" s="134"/>
      <c r="G4" s="134"/>
      <c r="H4" s="134"/>
      <c r="I4" s="135"/>
      <c r="J4" s="57"/>
      <c r="K4" s="122" t="s">
        <v>4</v>
      </c>
      <c r="L4" s="123"/>
      <c r="M4" s="111"/>
      <c r="N4" s="112"/>
      <c r="O4" s="112"/>
      <c r="P4" s="112"/>
      <c r="Q4" s="113"/>
      <c r="R4" s="2"/>
      <c r="S4" s="9"/>
    </row>
    <row r="5" spans="1:107" ht="17.25" customHeight="1" x14ac:dyDescent="0.2">
      <c r="A5" s="10" t="s">
        <v>143</v>
      </c>
      <c r="B5" s="11"/>
      <c r="C5" s="11"/>
      <c r="D5" s="131" t="s">
        <v>220</v>
      </c>
      <c r="E5" s="131"/>
      <c r="F5" s="132" t="str">
        <f>CX58</f>
        <v/>
      </c>
      <c r="G5" s="132"/>
      <c r="H5" s="132"/>
      <c r="I5" s="132"/>
      <c r="J5" s="58" t="s">
        <v>30</v>
      </c>
      <c r="K5" s="122" t="s">
        <v>5</v>
      </c>
      <c r="L5" s="123"/>
      <c r="M5" s="117"/>
      <c r="N5" s="118"/>
      <c r="O5" s="118"/>
      <c r="P5" s="118"/>
      <c r="Q5" s="119"/>
      <c r="R5" s="2"/>
      <c r="S5" s="9"/>
      <c r="CS5" s="4" t="s">
        <v>123</v>
      </c>
      <c r="CT5" s="104" t="s">
        <v>58</v>
      </c>
    </row>
    <row r="6" spans="1:107" ht="15.75" thickBot="1" x14ac:dyDescent="0.25">
      <c r="A6" s="125" t="s">
        <v>6</v>
      </c>
      <c r="B6" s="126"/>
      <c r="C6" s="126"/>
      <c r="D6" s="126"/>
      <c r="E6" s="126"/>
      <c r="F6" s="126"/>
      <c r="G6" s="126"/>
      <c r="H6" s="126"/>
      <c r="I6" s="127"/>
      <c r="J6" s="59">
        <v>31</v>
      </c>
      <c r="K6" s="120" t="s">
        <v>7</v>
      </c>
      <c r="L6" s="121"/>
      <c r="M6" s="128" t="str">
        <f>BF18</f>
        <v/>
      </c>
      <c r="N6" s="129"/>
      <c r="O6" s="129"/>
      <c r="P6" s="129"/>
      <c r="Q6" s="130"/>
      <c r="CS6" s="4" t="s">
        <v>29</v>
      </c>
      <c r="CT6" s="104" t="s">
        <v>201</v>
      </c>
      <c r="CX6" s="4" t="s">
        <v>221</v>
      </c>
      <c r="CY6" s="4" t="s">
        <v>222</v>
      </c>
    </row>
    <row r="7" spans="1:107" ht="47.25" customHeight="1" thickTop="1" thickBot="1" x14ac:dyDescent="0.25">
      <c r="A7" s="13" t="s">
        <v>8</v>
      </c>
      <c r="B7" s="14" t="s">
        <v>9</v>
      </c>
      <c r="C7" s="15" t="s">
        <v>150</v>
      </c>
      <c r="D7" s="15" t="s">
        <v>16</v>
      </c>
      <c r="E7" s="15" t="s">
        <v>48</v>
      </c>
      <c r="F7" s="15" t="s">
        <v>47</v>
      </c>
      <c r="G7" s="14" t="s">
        <v>10</v>
      </c>
      <c r="H7" s="15" t="s">
        <v>11</v>
      </c>
      <c r="I7" s="16" t="s">
        <v>12</v>
      </c>
      <c r="J7" s="16" t="s">
        <v>13</v>
      </c>
      <c r="K7" s="53" t="s">
        <v>14</v>
      </c>
      <c r="L7" s="14" t="s">
        <v>32</v>
      </c>
      <c r="M7" s="48" t="s">
        <v>33</v>
      </c>
      <c r="N7" s="48" t="s">
        <v>34</v>
      </c>
      <c r="O7" s="15" t="s">
        <v>17</v>
      </c>
      <c r="P7" s="48" t="s">
        <v>166</v>
      </c>
      <c r="Q7" s="17" t="s">
        <v>15</v>
      </c>
      <c r="R7" s="18"/>
      <c r="S7" s="18"/>
      <c r="AF7" s="61" t="s">
        <v>36</v>
      </c>
      <c r="AG7" s="61" t="s">
        <v>48</v>
      </c>
      <c r="AH7" s="61" t="s">
        <v>47</v>
      </c>
      <c r="AI7" s="49" t="s">
        <v>12</v>
      </c>
      <c r="AJ7" s="49" t="s">
        <v>13</v>
      </c>
      <c r="AK7" s="49" t="s">
        <v>14</v>
      </c>
      <c r="AL7" s="61" t="s">
        <v>32</v>
      </c>
      <c r="AM7" s="61" t="s">
        <v>61</v>
      </c>
      <c r="AN7" s="61" t="s">
        <v>124</v>
      </c>
      <c r="AO7" s="61" t="s">
        <v>40</v>
      </c>
      <c r="AP7" s="61" t="s">
        <v>66</v>
      </c>
      <c r="AQ7" s="61" t="s">
        <v>63</v>
      </c>
      <c r="AR7" s="61" t="s">
        <v>62</v>
      </c>
      <c r="AS7" s="61" t="s">
        <v>17</v>
      </c>
      <c r="AT7" s="61" t="s">
        <v>70</v>
      </c>
      <c r="AU7" s="61" t="s">
        <v>73</v>
      </c>
      <c r="AV7" s="61" t="s">
        <v>72</v>
      </c>
      <c r="AW7" s="61" t="s">
        <v>71</v>
      </c>
      <c r="AX7" s="66" t="s">
        <v>67</v>
      </c>
      <c r="AY7" s="61" t="s">
        <v>68</v>
      </c>
      <c r="AZ7" s="61" t="s">
        <v>69</v>
      </c>
      <c r="BA7" s="61" t="s">
        <v>35</v>
      </c>
      <c r="BB7" s="61" t="s">
        <v>35</v>
      </c>
      <c r="BC7" s="49" t="s">
        <v>78</v>
      </c>
      <c r="BD7" s="49" t="s">
        <v>79</v>
      </c>
      <c r="BE7" s="71" t="s">
        <v>80</v>
      </c>
      <c r="BF7" s="49" t="s">
        <v>81</v>
      </c>
      <c r="BG7" s="49" t="s">
        <v>39</v>
      </c>
      <c r="BI7" s="4" t="s">
        <v>203</v>
      </c>
      <c r="BJ7" s="4" t="s">
        <v>204</v>
      </c>
      <c r="BK7" s="4" t="s">
        <v>205</v>
      </c>
      <c r="BL7" s="90" t="s">
        <v>130</v>
      </c>
      <c r="BM7" s="90" t="s">
        <v>129</v>
      </c>
      <c r="BN7" s="4" t="s">
        <v>131</v>
      </c>
      <c r="BO7" s="4" t="s">
        <v>132</v>
      </c>
      <c r="BP7" s="4" t="s">
        <v>140</v>
      </c>
      <c r="BQ7" s="4" t="s">
        <v>141</v>
      </c>
      <c r="BR7" s="4" t="s">
        <v>142</v>
      </c>
      <c r="BS7" s="4" t="s">
        <v>153</v>
      </c>
      <c r="BT7" s="91" t="s">
        <v>146</v>
      </c>
      <c r="BV7" s="4" t="s">
        <v>17</v>
      </c>
      <c r="BW7" s="4" t="s">
        <v>147</v>
      </c>
      <c r="BX7" s="4" t="s">
        <v>148</v>
      </c>
      <c r="BY7" s="4" t="s">
        <v>235</v>
      </c>
      <c r="BZ7" s="4" t="s">
        <v>149</v>
      </c>
      <c r="CA7" s="4" t="s">
        <v>152</v>
      </c>
      <c r="CB7" s="4" t="s">
        <v>158</v>
      </c>
      <c r="CE7" s="4" t="s">
        <v>165</v>
      </c>
      <c r="CF7" s="4" t="s">
        <v>167</v>
      </c>
      <c r="CG7" s="4" t="s">
        <v>179</v>
      </c>
      <c r="CI7" s="4" t="s">
        <v>188</v>
      </c>
      <c r="CJ7" s="4" t="s">
        <v>190</v>
      </c>
      <c r="CK7" s="4" t="s">
        <v>189</v>
      </c>
      <c r="CL7" s="4" t="s">
        <v>196</v>
      </c>
      <c r="CN7" s="4" t="s">
        <v>58</v>
      </c>
      <c r="CO7" s="4" t="s">
        <v>57</v>
      </c>
      <c r="CP7" s="94" t="s">
        <v>198</v>
      </c>
      <c r="CQ7" s="94" t="s">
        <v>199</v>
      </c>
      <c r="CR7" s="95" t="s">
        <v>197</v>
      </c>
      <c r="CS7" s="102" t="s">
        <v>228</v>
      </c>
      <c r="CT7" s="102" t="s">
        <v>223</v>
      </c>
      <c r="CW7" s="4" t="s">
        <v>219</v>
      </c>
      <c r="CX7" s="4" t="s">
        <v>218</v>
      </c>
      <c r="CZ7" s="4" t="s">
        <v>224</v>
      </c>
      <c r="DA7" s="4" t="s">
        <v>236</v>
      </c>
      <c r="DB7" s="4" t="s">
        <v>241</v>
      </c>
      <c r="DC7" s="48" t="s">
        <v>181</v>
      </c>
    </row>
    <row r="8" spans="1:107" ht="30" customHeight="1" thickTop="1" x14ac:dyDescent="0.2">
      <c r="A8" s="19">
        <v>1</v>
      </c>
      <c r="B8" s="20"/>
      <c r="C8" s="21"/>
      <c r="D8" s="22"/>
      <c r="E8" s="22"/>
      <c r="F8" s="23"/>
      <c r="G8" s="24"/>
      <c r="H8" s="24"/>
      <c r="I8" s="25"/>
      <c r="J8" s="25"/>
      <c r="K8" s="51"/>
      <c r="L8" s="23"/>
      <c r="M8" s="23"/>
      <c r="N8" s="65"/>
      <c r="O8" s="22"/>
      <c r="P8" s="22"/>
      <c r="Q8" s="26"/>
      <c r="R8" s="27"/>
      <c r="S8" s="28"/>
      <c r="AF8" s="50" t="s">
        <v>37</v>
      </c>
      <c r="AG8" s="50" t="s">
        <v>151</v>
      </c>
      <c r="AH8" s="62" t="s">
        <v>24</v>
      </c>
      <c r="AI8" s="50" t="s">
        <v>29</v>
      </c>
      <c r="AJ8" s="50" t="s">
        <v>58</v>
      </c>
      <c r="AK8" s="62" t="s">
        <v>60</v>
      </c>
      <c r="AL8" s="50" t="s">
        <v>123</v>
      </c>
      <c r="AM8" s="63" t="b">
        <f t="shared" ref="AM8:AM39" si="0">IF(L8=$AL$8,$AN$7,IF(L8=$AL$9,$AO$7,IF(L8=$AL$10,$BG$7)))</f>
        <v>0</v>
      </c>
      <c r="AN8" s="50" t="s">
        <v>22</v>
      </c>
      <c r="AO8" s="50" t="s">
        <v>22</v>
      </c>
      <c r="AP8" s="50" t="str">
        <f t="shared" ref="AP8:AP39" si="1">IF(L8=$AL$9,$AR$7,$AQ$7)</f>
        <v>Track Finial NA</v>
      </c>
      <c r="AQ8" s="50" t="s">
        <v>25</v>
      </c>
      <c r="AR8" s="50" t="s">
        <v>64</v>
      </c>
      <c r="AS8" s="50" t="s">
        <v>21</v>
      </c>
      <c r="AT8" s="50" t="s">
        <v>27</v>
      </c>
      <c r="AU8" s="63" t="e">
        <f>IF(#REF!=$AT$9,$AW$7,$AV$7)</f>
        <v>#REF!</v>
      </c>
      <c r="AV8" s="50" t="s">
        <v>25</v>
      </c>
      <c r="AW8" s="50" t="s">
        <v>22</v>
      </c>
      <c r="AX8" s="67" t="s">
        <v>27</v>
      </c>
      <c r="AY8" s="50" t="e">
        <f>IF(#REF!=$AX$9,$BA$7,$AZ$7)</f>
        <v>#REF!</v>
      </c>
      <c r="AZ8" s="50" t="s">
        <v>25</v>
      </c>
      <c r="BA8" s="62">
        <v>1</v>
      </c>
      <c r="BB8" s="50">
        <f t="shared" ref="BB8:BB39" si="2">IF(G8&lt;1000,2,IF(G8&lt;2000,3,IF(G8&lt;2500,4,IF(G8&lt;3000,6,IF(G8&lt;3500,7,IF(G8&lt;4000,8,IF(G8&lt;4500,9,IF(G8&lt;5000,10,IF(G8&lt;5500,11,IF(G8&lt;=6000,12, IF(G8&gt;=6001,"N/A")))))))))))</f>
        <v>2</v>
      </c>
      <c r="BC8" s="68" t="s">
        <v>50</v>
      </c>
      <c r="BD8" s="68" t="s">
        <v>74</v>
      </c>
      <c r="BE8" s="62" t="s">
        <v>75</v>
      </c>
      <c r="BF8" s="50" t="str">
        <f>IF(COUNTIF($I$8:$I$27,BC8),BD8,"")</f>
        <v/>
      </c>
      <c r="BG8" s="50" t="s">
        <v>22</v>
      </c>
      <c r="BI8" s="4" t="s">
        <v>206</v>
      </c>
      <c r="BJ8" s="4" t="s">
        <v>206</v>
      </c>
      <c r="BK8" s="4" t="s">
        <v>213</v>
      </c>
      <c r="BL8" s="90" t="s">
        <v>24</v>
      </c>
      <c r="BM8" s="90" t="s">
        <v>24</v>
      </c>
      <c r="BN8" s="4" t="s">
        <v>135</v>
      </c>
      <c r="BO8" s="4" t="s">
        <v>24</v>
      </c>
      <c r="BP8" s="4" t="s">
        <v>29</v>
      </c>
      <c r="BQ8" s="4" t="str">
        <f>BL7</f>
        <v>Fabric Colour Standard</v>
      </c>
      <c r="BR8" s="4" t="e">
        <f t="shared" ref="BR8:BR39" si="3">VLOOKUP(E8,$BP$8:$BQ$18,2,FALSE)</f>
        <v>#N/A</v>
      </c>
      <c r="BS8" s="4" t="s">
        <v>23</v>
      </c>
      <c r="BT8" s="91" t="s">
        <v>123</v>
      </c>
      <c r="BU8" s="4" t="str">
        <f>$AN$7</f>
        <v>Cube Track Colour</v>
      </c>
      <c r="BV8" s="4" t="str">
        <f>$AS$7</f>
        <v>Stack</v>
      </c>
      <c r="BW8" s="4" t="s">
        <v>23</v>
      </c>
      <c r="BX8" s="4" t="e">
        <f t="shared" ref="BX8:BX39" si="4">VLOOKUP(L8,$BT$8:$BU$17,2,FALSE)</f>
        <v>#N/A</v>
      </c>
      <c r="BY8" s="4" t="s">
        <v>182</v>
      </c>
      <c r="BZ8" s="4" t="e">
        <f t="shared" ref="BZ8:BZ39" si="5">VLOOKUP(L8,$BT$8:$BV$17,3,FALSE)</f>
        <v>#N/A</v>
      </c>
      <c r="CA8" s="4" t="s">
        <v>24</v>
      </c>
      <c r="CB8" s="4" t="s">
        <v>159</v>
      </c>
      <c r="CE8" s="4" t="s">
        <v>29</v>
      </c>
      <c r="CF8" s="4" t="s">
        <v>168</v>
      </c>
      <c r="CG8" s="4" t="s">
        <v>168</v>
      </c>
      <c r="CH8" s="90" t="s">
        <v>123</v>
      </c>
      <c r="CI8" s="4" t="s">
        <v>194</v>
      </c>
      <c r="CJ8" s="92" t="s">
        <v>191</v>
      </c>
      <c r="CK8" s="93" t="s">
        <v>193</v>
      </c>
      <c r="CM8" s="90" t="s">
        <v>123</v>
      </c>
      <c r="CN8" s="4" t="str">
        <f>CJ7</f>
        <v>CubeStandardFaceFitBracketOptions</v>
      </c>
      <c r="CO8" s="4" t="str">
        <f>CK7</f>
        <v>CubeStandardRecessBracketOptions</v>
      </c>
      <c r="CP8" s="96" t="e">
        <f t="shared" ref="CP8:CP39" si="6">MATCH(L8,$CM$8:$CM$17,0)</f>
        <v>#N/A</v>
      </c>
      <c r="CQ8" s="96" t="e">
        <f t="shared" ref="CQ8:CQ39" si="7">MATCH(J8,$CN$7:$CO$7,0)</f>
        <v>#N/A</v>
      </c>
      <c r="CR8" s="97" t="e">
        <f>INDEX($CN$8:$CO$17,CP8,CQ8)</f>
        <v>#N/A</v>
      </c>
      <c r="CS8" s="103" t="e">
        <f t="shared" ref="CS8:CS39" si="8">IF(OR(L8=$CS$5,L8=$CS$6),CT8,CR8)</f>
        <v>#N/A</v>
      </c>
      <c r="CT8" s="103" t="e">
        <f t="shared" ref="CT8:CT39" si="9">IF(AND(E8=$CT$6,J8=$CT$5), $CZ$7,CR8)</f>
        <v>#N/A</v>
      </c>
      <c r="CU8" s="4" t="s">
        <v>123</v>
      </c>
      <c r="CV8" s="4">
        <v>5800</v>
      </c>
      <c r="CW8" s="4" t="e">
        <f t="shared" ref="CW8:CW39" si="10">VLOOKUP(L8,$CU$8:$CV$17,2,FALSE)</f>
        <v>#N/A</v>
      </c>
      <c r="CX8" s="4" t="e">
        <f t="shared" ref="CX8:CX39" si="11">IF(G8&gt;CW8,"Oversize","")</f>
        <v>#N/A</v>
      </c>
      <c r="CZ8" s="4" t="s">
        <v>225</v>
      </c>
      <c r="DA8" s="4" t="s">
        <v>237</v>
      </c>
      <c r="DB8" s="4" t="s">
        <v>168</v>
      </c>
      <c r="DC8" s="98" t="str">
        <f>IF(G8="","",(G8/500)+1)</f>
        <v/>
      </c>
    </row>
    <row r="9" spans="1:107" ht="30" customHeight="1" x14ac:dyDescent="0.2">
      <c r="A9" s="29">
        <v>2</v>
      </c>
      <c r="B9" s="30"/>
      <c r="C9" s="31"/>
      <c r="D9" s="30"/>
      <c r="E9" s="30"/>
      <c r="F9" s="32"/>
      <c r="G9" s="24"/>
      <c r="H9" s="24"/>
      <c r="I9" s="33"/>
      <c r="J9" s="33"/>
      <c r="K9" s="52"/>
      <c r="L9" s="32"/>
      <c r="M9" s="32"/>
      <c r="N9" s="32"/>
      <c r="O9" s="30"/>
      <c r="P9" s="30"/>
      <c r="Q9" s="34"/>
      <c r="R9" s="27"/>
      <c r="S9" s="28"/>
      <c r="AG9" s="101" t="s">
        <v>128</v>
      </c>
      <c r="AH9" s="62" t="s">
        <v>46</v>
      </c>
      <c r="AI9" s="50" t="s">
        <v>49</v>
      </c>
      <c r="AJ9" s="50" t="s">
        <v>57</v>
      </c>
      <c r="AK9" s="62" t="s">
        <v>59</v>
      </c>
      <c r="AL9" s="50" t="s">
        <v>38</v>
      </c>
      <c r="AM9" s="63" t="b">
        <f t="shared" si="0"/>
        <v>0</v>
      </c>
      <c r="AN9" s="68" t="s">
        <v>126</v>
      </c>
      <c r="AO9" s="50" t="s">
        <v>42</v>
      </c>
      <c r="AP9" s="50" t="str">
        <f t="shared" si="1"/>
        <v>Track Finial NA</v>
      </c>
      <c r="AQ9" s="50"/>
      <c r="AR9" s="50" t="s">
        <v>65</v>
      </c>
      <c r="AS9" s="50" t="s">
        <v>20</v>
      </c>
      <c r="AT9" s="50" t="s">
        <v>28</v>
      </c>
      <c r="AU9" s="63" t="e">
        <f>IF(#REF!=$AT$9,$AW$7,$AV$7)</f>
        <v>#REF!</v>
      </c>
      <c r="AV9" s="50"/>
      <c r="AW9" s="50" t="s">
        <v>31</v>
      </c>
      <c r="AX9" s="67" t="s">
        <v>28</v>
      </c>
      <c r="AY9" s="50" t="e">
        <f>IF(#REF!=$AX$9,$BA$7,$AZ$7)</f>
        <v>#REF!</v>
      </c>
      <c r="BA9" s="62">
        <v>2</v>
      </c>
      <c r="BB9" s="50">
        <f t="shared" si="2"/>
        <v>2</v>
      </c>
      <c r="BC9" s="68" t="s">
        <v>51</v>
      </c>
      <c r="BD9" s="69" t="s">
        <v>74</v>
      </c>
      <c r="BE9" s="70"/>
      <c r="BF9" s="50" t="str">
        <f t="shared" ref="BF9:BF14" si="12">IF(COUNTIF($I$8:$I$27,BC9),BD9,"")</f>
        <v/>
      </c>
      <c r="BG9" s="50" t="s">
        <v>126</v>
      </c>
      <c r="BI9" s="4" t="s">
        <v>207</v>
      </c>
      <c r="BJ9" s="4" t="s">
        <v>207</v>
      </c>
      <c r="BK9" s="4" t="s">
        <v>214</v>
      </c>
      <c r="BL9" s="90" t="s">
        <v>46</v>
      </c>
      <c r="BM9" s="90" t="s">
        <v>46</v>
      </c>
      <c r="BN9" s="4" t="s">
        <v>22</v>
      </c>
      <c r="BO9" s="4" t="s">
        <v>46</v>
      </c>
      <c r="BP9" s="4" t="s">
        <v>43</v>
      </c>
      <c r="BQ9" s="4" t="str">
        <f>BM7</f>
        <v>Fabric Colour Net</v>
      </c>
      <c r="BR9" s="4" t="e">
        <f t="shared" si="3"/>
        <v>#N/A</v>
      </c>
      <c r="BT9" s="91" t="s">
        <v>38</v>
      </c>
      <c r="BU9" s="4" t="str">
        <f>$AO$7</f>
        <v>Decorative Track Colour</v>
      </c>
      <c r="BV9" s="4" t="str">
        <f>$AS$7</f>
        <v>Stack</v>
      </c>
      <c r="BX9" s="4" t="e">
        <f t="shared" si="4"/>
        <v>#N/A</v>
      </c>
      <c r="BY9" s="4" t="s">
        <v>183</v>
      </c>
      <c r="BZ9" s="4" t="e">
        <f t="shared" si="5"/>
        <v>#N/A</v>
      </c>
      <c r="CA9" s="4" t="s">
        <v>46</v>
      </c>
      <c r="CB9" s="4" t="s">
        <v>160</v>
      </c>
      <c r="CE9" s="4" t="s">
        <v>67</v>
      </c>
      <c r="CF9" s="4" t="s">
        <v>169</v>
      </c>
      <c r="CG9" s="4" t="s">
        <v>138</v>
      </c>
      <c r="CH9" s="90" t="s">
        <v>29</v>
      </c>
      <c r="CJ9" s="4" t="s">
        <v>192</v>
      </c>
      <c r="CK9" s="93" t="s">
        <v>195</v>
      </c>
      <c r="CM9" s="90" t="s">
        <v>29</v>
      </c>
      <c r="CN9" s="4" t="str">
        <f>CJ7</f>
        <v>CubeStandardFaceFitBracketOptions</v>
      </c>
      <c r="CO9" s="4" t="str">
        <f>CK7</f>
        <v>CubeStandardRecessBracketOptions</v>
      </c>
      <c r="CP9" s="96" t="e">
        <f t="shared" si="6"/>
        <v>#N/A</v>
      </c>
      <c r="CQ9" s="96" t="e">
        <f t="shared" si="7"/>
        <v>#N/A</v>
      </c>
      <c r="CR9" s="97" t="e">
        <f t="shared" ref="CR9:CR57" si="13">INDEX($CN$8:$CO$17,CP9,CQ9)</f>
        <v>#N/A</v>
      </c>
      <c r="CS9" s="103" t="e">
        <f t="shared" si="8"/>
        <v>#N/A</v>
      </c>
      <c r="CT9" s="103" t="e">
        <f t="shared" si="9"/>
        <v>#N/A</v>
      </c>
      <c r="CU9" s="4" t="s">
        <v>38</v>
      </c>
      <c r="CV9" s="4">
        <v>5800</v>
      </c>
      <c r="CW9" s="4" t="e">
        <f t="shared" si="10"/>
        <v>#N/A</v>
      </c>
      <c r="CX9" s="4" t="e">
        <f t="shared" si="11"/>
        <v>#N/A</v>
      </c>
      <c r="CZ9" s="4" t="s">
        <v>226</v>
      </c>
      <c r="DA9" s="4" t="s">
        <v>238</v>
      </c>
      <c r="DB9" s="4" t="s">
        <v>169</v>
      </c>
      <c r="DC9" s="99" t="str">
        <f t="shared" ref="DC9:DC57" si="14">IF(G9="","",(G9/500)+1)</f>
        <v/>
      </c>
    </row>
    <row r="10" spans="1:107" ht="30" customHeight="1" x14ac:dyDescent="0.2">
      <c r="A10" s="35">
        <v>3</v>
      </c>
      <c r="B10" s="36"/>
      <c r="C10" s="36"/>
      <c r="D10" s="30"/>
      <c r="E10" s="30"/>
      <c r="F10" s="32"/>
      <c r="G10" s="24"/>
      <c r="H10" s="24"/>
      <c r="I10" s="33"/>
      <c r="J10" s="33"/>
      <c r="K10" s="52"/>
      <c r="L10" s="32"/>
      <c r="M10" s="32"/>
      <c r="N10" s="32"/>
      <c r="O10" s="30"/>
      <c r="P10" s="30"/>
      <c r="Q10" s="34"/>
      <c r="R10" s="27"/>
      <c r="S10" s="28"/>
      <c r="AG10" s="64" t="s">
        <v>200</v>
      </c>
      <c r="AH10" s="62" t="s">
        <v>31</v>
      </c>
      <c r="AI10" s="50" t="s">
        <v>50</v>
      </c>
      <c r="AL10" s="50" t="s">
        <v>29</v>
      </c>
      <c r="AM10" s="63" t="b">
        <f t="shared" si="0"/>
        <v>0</v>
      </c>
      <c r="AN10" s="50" t="s">
        <v>125</v>
      </c>
      <c r="AO10" s="50" t="s">
        <v>23</v>
      </c>
      <c r="AP10" s="50" t="str">
        <f t="shared" si="1"/>
        <v>Track Finial NA</v>
      </c>
      <c r="AQ10" s="64"/>
      <c r="AS10" s="50" t="s">
        <v>19</v>
      </c>
      <c r="AT10" s="50"/>
      <c r="AU10" s="63" t="e">
        <f>IF(#REF!=$AT$9,$AW$7,$AV$7)</f>
        <v>#REF!</v>
      </c>
      <c r="AV10" s="50"/>
      <c r="AW10" s="50" t="s">
        <v>23</v>
      </c>
      <c r="AY10" s="50" t="e">
        <f>IF(#REF!=$AX$9,$BA$7,$AZ$7)</f>
        <v>#REF!</v>
      </c>
      <c r="BA10" s="62">
        <v>3</v>
      </c>
      <c r="BB10" s="50">
        <f t="shared" si="2"/>
        <v>2</v>
      </c>
      <c r="BC10" s="68" t="s">
        <v>52</v>
      </c>
      <c r="BD10" s="68" t="s">
        <v>74</v>
      </c>
      <c r="BF10" s="50" t="str">
        <f t="shared" si="12"/>
        <v/>
      </c>
      <c r="BG10" s="50" t="s">
        <v>125</v>
      </c>
      <c r="BI10" s="4" t="s">
        <v>208</v>
      </c>
      <c r="BJ10" s="4" t="s">
        <v>208</v>
      </c>
      <c r="BK10" s="4" t="s">
        <v>215</v>
      </c>
      <c r="BL10" s="90" t="s">
        <v>31</v>
      </c>
      <c r="BM10" s="90" t="s">
        <v>31</v>
      </c>
      <c r="BN10" s="4" t="s">
        <v>138</v>
      </c>
      <c r="BO10" s="4" t="s">
        <v>133</v>
      </c>
      <c r="BP10" s="4" t="s">
        <v>128</v>
      </c>
      <c r="BQ10" s="4" t="str">
        <f>BO7</f>
        <v>Fabric Colour Autumn</v>
      </c>
      <c r="BR10" s="4" t="e">
        <f t="shared" si="3"/>
        <v>#N/A</v>
      </c>
      <c r="BT10" s="91" t="s">
        <v>29</v>
      </c>
      <c r="BU10" s="4" t="str">
        <f>$BG$7</f>
        <v>Standard Track Colour</v>
      </c>
      <c r="BV10" s="4" t="str">
        <f>$AS$7</f>
        <v>Stack</v>
      </c>
      <c r="BX10" s="4" t="e">
        <f t="shared" si="4"/>
        <v>#N/A</v>
      </c>
      <c r="BY10" s="4" t="s">
        <v>184</v>
      </c>
      <c r="BZ10" s="4" t="e">
        <f t="shared" si="5"/>
        <v>#N/A</v>
      </c>
      <c r="CA10" s="4" t="s">
        <v>133</v>
      </c>
      <c r="CB10" s="4" t="s">
        <v>161</v>
      </c>
      <c r="CF10" s="4" t="s">
        <v>170</v>
      </c>
      <c r="CG10" s="4" t="s">
        <v>177</v>
      </c>
      <c r="CH10" s="90" t="s">
        <v>38</v>
      </c>
      <c r="CM10" s="90" t="s">
        <v>38</v>
      </c>
      <c r="CN10" s="4" t="str">
        <f t="shared" ref="CN10:CO17" si="15">$CI$7</f>
        <v>StandardTrackBracketOptions</v>
      </c>
      <c r="CO10" s="4" t="str">
        <f t="shared" si="15"/>
        <v>StandardTrackBracketOptions</v>
      </c>
      <c r="CP10" s="96" t="e">
        <f t="shared" si="6"/>
        <v>#N/A</v>
      </c>
      <c r="CQ10" s="96" t="e">
        <f t="shared" si="7"/>
        <v>#N/A</v>
      </c>
      <c r="CR10" s="97" t="e">
        <f t="shared" si="13"/>
        <v>#N/A</v>
      </c>
      <c r="CS10" s="103" t="e">
        <f t="shared" si="8"/>
        <v>#N/A</v>
      </c>
      <c r="CT10" s="103" t="e">
        <f t="shared" si="9"/>
        <v>#N/A</v>
      </c>
      <c r="CU10" s="4" t="s">
        <v>29</v>
      </c>
      <c r="CV10" s="4">
        <v>5800</v>
      </c>
      <c r="CW10" s="4" t="e">
        <f t="shared" si="10"/>
        <v>#N/A</v>
      </c>
      <c r="CX10" s="4" t="e">
        <f t="shared" si="11"/>
        <v>#N/A</v>
      </c>
      <c r="CZ10" s="4" t="s">
        <v>227</v>
      </c>
      <c r="DA10" s="4" t="s">
        <v>239</v>
      </c>
      <c r="DB10" s="4" t="s">
        <v>170</v>
      </c>
      <c r="DC10" s="99" t="str">
        <f t="shared" si="14"/>
        <v/>
      </c>
    </row>
    <row r="11" spans="1:107" ht="30" customHeight="1" x14ac:dyDescent="0.2">
      <c r="A11" s="35">
        <v>4</v>
      </c>
      <c r="B11" s="36"/>
      <c r="C11" s="36"/>
      <c r="D11" s="30"/>
      <c r="E11" s="30"/>
      <c r="F11" s="32"/>
      <c r="G11" s="24"/>
      <c r="H11" s="24"/>
      <c r="I11" s="33"/>
      <c r="J11" s="33"/>
      <c r="K11" s="52"/>
      <c r="L11" s="32"/>
      <c r="M11" s="32"/>
      <c r="N11" s="32"/>
      <c r="O11" s="30"/>
      <c r="P11" s="30"/>
      <c r="Q11" s="34"/>
      <c r="R11" s="27"/>
      <c r="S11" s="28"/>
      <c r="AG11" s="64" t="s">
        <v>201</v>
      </c>
      <c r="AH11" s="62" t="s">
        <v>45</v>
      </c>
      <c r="AI11" s="50" t="s">
        <v>51</v>
      </c>
      <c r="AL11" s="50" t="s">
        <v>157</v>
      </c>
      <c r="AM11" s="63" t="b">
        <f t="shared" si="0"/>
        <v>0</v>
      </c>
      <c r="AN11" s="50" t="s">
        <v>23</v>
      </c>
      <c r="AO11" s="50" t="s">
        <v>26</v>
      </c>
      <c r="AP11" s="50" t="str">
        <f t="shared" si="1"/>
        <v>Track Finial NA</v>
      </c>
      <c r="AQ11" s="64"/>
      <c r="AS11" s="50" t="s">
        <v>18</v>
      </c>
      <c r="AU11" s="63" t="e">
        <f>IF(#REF!=$AT$9,$AW$7,$AV$7)</f>
        <v>#REF!</v>
      </c>
      <c r="AY11" s="50" t="e">
        <f>IF(#REF!=$AX$9,$BA$7,$AZ$7)</f>
        <v>#REF!</v>
      </c>
      <c r="BA11" s="62">
        <v>4</v>
      </c>
      <c r="BB11" s="50">
        <f t="shared" si="2"/>
        <v>2</v>
      </c>
      <c r="BC11" s="68" t="s">
        <v>53</v>
      </c>
      <c r="BD11" s="68" t="s">
        <v>74</v>
      </c>
      <c r="BF11" s="50" t="str">
        <f t="shared" si="12"/>
        <v/>
      </c>
      <c r="BG11" s="50" t="s">
        <v>23</v>
      </c>
      <c r="BI11" s="4" t="s">
        <v>209</v>
      </c>
      <c r="BJ11" s="4" t="s">
        <v>209</v>
      </c>
      <c r="BK11" s="4" t="s">
        <v>216</v>
      </c>
      <c r="BL11" s="90" t="s">
        <v>45</v>
      </c>
      <c r="BM11" s="90" t="s">
        <v>45</v>
      </c>
      <c r="BN11" s="4" t="s">
        <v>137</v>
      </c>
      <c r="BO11" s="4" t="s">
        <v>45</v>
      </c>
      <c r="BP11" s="4" t="s">
        <v>127</v>
      </c>
      <c r="BQ11" s="4" t="str">
        <f>BN7</f>
        <v>Fabric Colour Mist</v>
      </c>
      <c r="BR11" s="4" t="e">
        <f t="shared" si="3"/>
        <v>#N/A</v>
      </c>
      <c r="BT11" s="91" t="s">
        <v>157</v>
      </c>
      <c r="BU11" s="4" t="str">
        <f>BS7</f>
        <v>Veri Track Colour</v>
      </c>
      <c r="BV11" s="4" t="str">
        <f>$CB$7</f>
        <v>VeriTrackStack</v>
      </c>
      <c r="BX11" s="4" t="e">
        <f t="shared" si="4"/>
        <v>#N/A</v>
      </c>
      <c r="BZ11" s="4" t="e">
        <f t="shared" si="5"/>
        <v>#N/A</v>
      </c>
      <c r="CA11" s="4" t="s">
        <v>45</v>
      </c>
      <c r="CB11" s="4" t="s">
        <v>162</v>
      </c>
      <c r="CF11" s="4" t="s">
        <v>171</v>
      </c>
      <c r="CG11" s="4" t="s">
        <v>180</v>
      </c>
      <c r="CH11" s="90" t="s">
        <v>157</v>
      </c>
      <c r="CM11" s="90" t="s">
        <v>157</v>
      </c>
      <c r="CN11" s="4" t="str">
        <f t="shared" si="15"/>
        <v>StandardTrackBracketOptions</v>
      </c>
      <c r="CO11" s="4" t="str">
        <f t="shared" si="15"/>
        <v>StandardTrackBracketOptions</v>
      </c>
      <c r="CP11" s="96" t="e">
        <f t="shared" si="6"/>
        <v>#N/A</v>
      </c>
      <c r="CQ11" s="96" t="e">
        <f t="shared" si="7"/>
        <v>#N/A</v>
      </c>
      <c r="CR11" s="97" t="e">
        <f t="shared" si="13"/>
        <v>#N/A</v>
      </c>
      <c r="CS11" s="103" t="e">
        <f t="shared" si="8"/>
        <v>#N/A</v>
      </c>
      <c r="CT11" s="103" t="e">
        <f t="shared" si="9"/>
        <v>#N/A</v>
      </c>
      <c r="CU11" s="4" t="s">
        <v>157</v>
      </c>
      <c r="CV11" s="4">
        <v>7000</v>
      </c>
      <c r="CW11" s="4" t="e">
        <f t="shared" si="10"/>
        <v>#N/A</v>
      </c>
      <c r="CX11" s="4" t="e">
        <f t="shared" si="11"/>
        <v>#N/A</v>
      </c>
      <c r="DB11" s="4" t="s">
        <v>171</v>
      </c>
      <c r="DC11" s="99" t="str">
        <f t="shared" si="14"/>
        <v/>
      </c>
    </row>
    <row r="12" spans="1:107" ht="30" customHeight="1" x14ac:dyDescent="0.2">
      <c r="A12" s="35">
        <v>5</v>
      </c>
      <c r="B12" s="36"/>
      <c r="C12" s="36"/>
      <c r="D12" s="30"/>
      <c r="E12" s="30"/>
      <c r="F12" s="32"/>
      <c r="G12" s="24"/>
      <c r="H12" s="24"/>
      <c r="I12" s="33"/>
      <c r="J12" s="33"/>
      <c r="K12" s="52"/>
      <c r="L12" s="32"/>
      <c r="M12" s="32"/>
      <c r="N12" s="32"/>
      <c r="O12" s="30"/>
      <c r="P12" s="30"/>
      <c r="Q12" s="34"/>
      <c r="R12" s="27"/>
      <c r="S12" s="28"/>
      <c r="AG12" s="64" t="s">
        <v>176</v>
      </c>
      <c r="AH12" s="62" t="s">
        <v>44</v>
      </c>
      <c r="AI12" s="50" t="s">
        <v>52</v>
      </c>
      <c r="AL12" s="50" t="s">
        <v>232</v>
      </c>
      <c r="AM12" s="63" t="b">
        <f t="shared" si="0"/>
        <v>0</v>
      </c>
      <c r="AN12" s="64" t="s">
        <v>26</v>
      </c>
      <c r="AO12" s="50" t="s">
        <v>41</v>
      </c>
      <c r="AP12" s="50" t="str">
        <f t="shared" si="1"/>
        <v>Track Finial NA</v>
      </c>
      <c r="AQ12" s="64"/>
      <c r="AU12" s="63" t="e">
        <f>IF(#REF!=$AT$9,$AW$7,$AV$7)</f>
        <v>#REF!</v>
      </c>
      <c r="AY12" s="50" t="e">
        <f>IF(#REF!=$AX$9,$BA$7,$AZ$7)</f>
        <v>#REF!</v>
      </c>
      <c r="BA12" s="62">
        <v>5</v>
      </c>
      <c r="BB12" s="50">
        <f t="shared" si="2"/>
        <v>2</v>
      </c>
      <c r="BC12" s="68" t="s">
        <v>54</v>
      </c>
      <c r="BD12" s="68" t="s">
        <v>76</v>
      </c>
      <c r="BE12" s="62" t="s">
        <v>77</v>
      </c>
      <c r="BF12" s="50" t="str">
        <f t="shared" si="12"/>
        <v/>
      </c>
      <c r="BG12" s="50" t="s">
        <v>26</v>
      </c>
      <c r="BI12" s="4" t="s">
        <v>210</v>
      </c>
      <c r="BJ12" s="4" t="s">
        <v>210</v>
      </c>
      <c r="BK12" s="4" t="s">
        <v>217</v>
      </c>
      <c r="BL12" s="90" t="s">
        <v>44</v>
      </c>
      <c r="BM12" s="90" t="s">
        <v>44</v>
      </c>
      <c r="BN12" s="4" t="s">
        <v>134</v>
      </c>
      <c r="BO12" s="4" t="s">
        <v>44</v>
      </c>
      <c r="BP12" s="4" t="s">
        <v>151</v>
      </c>
      <c r="BQ12" s="4" t="str">
        <f>$CA$7</f>
        <v>Fabric Colour Alpine</v>
      </c>
      <c r="BR12" s="4" t="e">
        <f t="shared" si="3"/>
        <v>#N/A</v>
      </c>
      <c r="BT12" s="91" t="s">
        <v>232</v>
      </c>
      <c r="BU12" s="4" t="str">
        <f>BS7</f>
        <v>Veri Track Colour</v>
      </c>
      <c r="BV12" s="4" t="str">
        <f>$DA$7</f>
        <v>HardwiredMotorSTack</v>
      </c>
      <c r="BX12" s="4" t="e">
        <f t="shared" si="4"/>
        <v>#N/A</v>
      </c>
      <c r="BZ12" s="4" t="e">
        <f t="shared" si="5"/>
        <v>#N/A</v>
      </c>
      <c r="CA12" s="4" t="s">
        <v>44</v>
      </c>
      <c r="CB12" s="4" t="s">
        <v>163</v>
      </c>
      <c r="CF12" s="4" t="s">
        <v>172</v>
      </c>
      <c r="CG12" s="4" t="s">
        <v>178</v>
      </c>
      <c r="CH12" s="90" t="s">
        <v>154</v>
      </c>
      <c r="CM12" s="90" t="s">
        <v>232</v>
      </c>
      <c r="CN12" s="4" t="str">
        <f t="shared" si="15"/>
        <v>StandardTrackBracketOptions</v>
      </c>
      <c r="CO12" s="4" t="str">
        <f t="shared" si="15"/>
        <v>StandardTrackBracketOptions</v>
      </c>
      <c r="CP12" s="96" t="e">
        <f t="shared" si="6"/>
        <v>#N/A</v>
      </c>
      <c r="CQ12" s="96" t="e">
        <f t="shared" si="7"/>
        <v>#N/A</v>
      </c>
      <c r="CR12" s="97" t="e">
        <f t="shared" si="13"/>
        <v>#N/A</v>
      </c>
      <c r="CS12" s="103" t="e">
        <f t="shared" si="8"/>
        <v>#N/A</v>
      </c>
      <c r="CT12" s="103" t="e">
        <f t="shared" si="9"/>
        <v>#N/A</v>
      </c>
      <c r="CU12" s="4" t="s">
        <v>232</v>
      </c>
      <c r="CV12" s="4">
        <v>7000</v>
      </c>
      <c r="CW12" s="4" t="e">
        <f t="shared" si="10"/>
        <v>#N/A</v>
      </c>
      <c r="CX12" s="4" t="e">
        <f t="shared" si="11"/>
        <v>#N/A</v>
      </c>
      <c r="DB12" s="4" t="s">
        <v>172</v>
      </c>
      <c r="DC12" s="99" t="str">
        <f t="shared" si="14"/>
        <v/>
      </c>
    </row>
    <row r="13" spans="1:107" ht="30" customHeight="1" x14ac:dyDescent="0.2">
      <c r="A13" s="35">
        <v>6</v>
      </c>
      <c r="B13" s="36"/>
      <c r="C13" s="36"/>
      <c r="D13" s="30"/>
      <c r="E13" s="30"/>
      <c r="F13" s="32"/>
      <c r="G13" s="24"/>
      <c r="H13" s="24"/>
      <c r="I13" s="33"/>
      <c r="J13" s="33"/>
      <c r="K13" s="52"/>
      <c r="L13" s="32"/>
      <c r="M13" s="32"/>
      <c r="N13" s="32"/>
      <c r="O13" s="30"/>
      <c r="P13" s="30"/>
      <c r="Q13" s="34"/>
      <c r="R13" s="27"/>
      <c r="S13" s="28"/>
      <c r="AG13" s="64" t="s">
        <v>175</v>
      </c>
      <c r="AH13" s="62" t="s">
        <v>23</v>
      </c>
      <c r="AI13" s="50" t="s">
        <v>53</v>
      </c>
      <c r="AL13" s="50" t="s">
        <v>233</v>
      </c>
      <c r="AM13" s="63" t="b">
        <f t="shared" si="0"/>
        <v>0</v>
      </c>
      <c r="AP13" s="50" t="str">
        <f t="shared" si="1"/>
        <v>Track Finial NA</v>
      </c>
      <c r="AU13" s="63" t="e">
        <f>IF(#REF!=$AT$9,$AW$7,$AV$7)</f>
        <v>#REF!</v>
      </c>
      <c r="AY13" s="50" t="e">
        <f>IF(#REF!=$AX$9,$BA$7,$AZ$7)</f>
        <v>#REF!</v>
      </c>
      <c r="BA13" s="62">
        <v>6</v>
      </c>
      <c r="BB13" s="50">
        <f t="shared" si="2"/>
        <v>2</v>
      </c>
      <c r="BC13" s="68" t="s">
        <v>55</v>
      </c>
      <c r="BD13" s="68" t="s">
        <v>76</v>
      </c>
      <c r="BF13" s="50" t="str">
        <f t="shared" si="12"/>
        <v/>
      </c>
      <c r="BI13" s="4" t="s">
        <v>211</v>
      </c>
      <c r="BJ13" s="4" t="s">
        <v>211</v>
      </c>
      <c r="BL13" s="90" t="s">
        <v>23</v>
      </c>
      <c r="BM13" s="90" t="s">
        <v>23</v>
      </c>
      <c r="BN13" s="4" t="s">
        <v>139</v>
      </c>
      <c r="BO13" s="4" t="s">
        <v>23</v>
      </c>
      <c r="BP13" s="4" t="s">
        <v>175</v>
      </c>
      <c r="BQ13" s="4" t="str">
        <f>CF7</f>
        <v>Fabric Colour Luxury</v>
      </c>
      <c r="BR13" s="4" t="e">
        <f t="shared" si="3"/>
        <v>#N/A</v>
      </c>
      <c r="BT13" s="91" t="s">
        <v>233</v>
      </c>
      <c r="BU13" s="4" t="str">
        <f>BS7</f>
        <v>Veri Track Colour</v>
      </c>
      <c r="BV13" s="4" t="str">
        <f>$DA$7</f>
        <v>HardwiredMotorSTack</v>
      </c>
      <c r="BX13" s="4" t="e">
        <f t="shared" si="4"/>
        <v>#N/A</v>
      </c>
      <c r="BZ13" s="4" t="e">
        <f t="shared" si="5"/>
        <v>#N/A</v>
      </c>
      <c r="CA13" s="4" t="s">
        <v>23</v>
      </c>
      <c r="CB13" s="4" t="s">
        <v>164</v>
      </c>
      <c r="CF13" s="4" t="s">
        <v>173</v>
      </c>
      <c r="CG13" s="4" t="s">
        <v>136</v>
      </c>
      <c r="CH13" s="90" t="s">
        <v>155</v>
      </c>
      <c r="CM13" s="90" t="s">
        <v>233</v>
      </c>
      <c r="CN13" s="4" t="str">
        <f t="shared" si="15"/>
        <v>StandardTrackBracketOptions</v>
      </c>
      <c r="CO13" s="4" t="str">
        <f t="shared" si="15"/>
        <v>StandardTrackBracketOptions</v>
      </c>
      <c r="CP13" s="96" t="e">
        <f t="shared" si="6"/>
        <v>#N/A</v>
      </c>
      <c r="CQ13" s="96" t="e">
        <f t="shared" si="7"/>
        <v>#N/A</v>
      </c>
      <c r="CR13" s="97" t="e">
        <f t="shared" si="13"/>
        <v>#N/A</v>
      </c>
      <c r="CS13" s="103" t="e">
        <f t="shared" si="8"/>
        <v>#N/A</v>
      </c>
      <c r="CT13" s="103" t="e">
        <f t="shared" si="9"/>
        <v>#N/A</v>
      </c>
      <c r="CU13" s="4" t="s">
        <v>233</v>
      </c>
      <c r="CV13" s="4">
        <v>7000</v>
      </c>
      <c r="CW13" s="4" t="e">
        <f t="shared" si="10"/>
        <v>#N/A</v>
      </c>
      <c r="CX13" s="4" t="e">
        <f t="shared" si="11"/>
        <v>#N/A</v>
      </c>
      <c r="DB13" s="4" t="s">
        <v>173</v>
      </c>
      <c r="DC13" s="99" t="str">
        <f t="shared" si="14"/>
        <v/>
      </c>
    </row>
    <row r="14" spans="1:107" ht="30" customHeight="1" x14ac:dyDescent="0.2">
      <c r="A14" s="35">
        <v>7</v>
      </c>
      <c r="B14" s="36"/>
      <c r="C14" s="36"/>
      <c r="D14" s="30"/>
      <c r="E14" s="30"/>
      <c r="F14" s="32"/>
      <c r="G14" s="24"/>
      <c r="H14" s="24"/>
      <c r="I14" s="33"/>
      <c r="J14" s="33"/>
      <c r="K14" s="52"/>
      <c r="L14" s="32"/>
      <c r="M14" s="32"/>
      <c r="N14" s="32"/>
      <c r="O14" s="30"/>
      <c r="P14" s="30"/>
      <c r="Q14" s="34"/>
      <c r="R14" s="27"/>
      <c r="S14" s="28"/>
      <c r="AG14" s="64" t="s">
        <v>240</v>
      </c>
      <c r="AI14" s="50" t="s">
        <v>54</v>
      </c>
      <c r="AL14" s="50" t="s">
        <v>234</v>
      </c>
      <c r="AM14" s="63" t="b">
        <f t="shared" si="0"/>
        <v>0</v>
      </c>
      <c r="AP14" s="50" t="str">
        <f t="shared" si="1"/>
        <v>Track Finial NA</v>
      </c>
      <c r="AU14" s="63" t="e">
        <f>IF(#REF!=$AT$9,$AW$7,$AV$7)</f>
        <v>#REF!</v>
      </c>
      <c r="AY14" s="50" t="e">
        <f>IF(#REF!=$AX$9,$BA$7,$AZ$7)</f>
        <v>#REF!</v>
      </c>
      <c r="BA14" s="62">
        <v>7</v>
      </c>
      <c r="BB14" s="50">
        <f t="shared" si="2"/>
        <v>2</v>
      </c>
      <c r="BC14" s="68" t="s">
        <v>56</v>
      </c>
      <c r="BD14" s="68" t="s">
        <v>76</v>
      </c>
      <c r="BF14" s="50" t="str">
        <f t="shared" si="12"/>
        <v/>
      </c>
      <c r="BI14" s="4" t="s">
        <v>212</v>
      </c>
      <c r="BJ14" s="4" t="s">
        <v>212</v>
      </c>
      <c r="BN14" s="4" t="s">
        <v>136</v>
      </c>
      <c r="BP14" s="4" t="s">
        <v>176</v>
      </c>
      <c r="BQ14" s="4" t="str">
        <f>$CG$7</f>
        <v>Fabric Colour Eclipse</v>
      </c>
      <c r="BR14" s="4" t="e">
        <f t="shared" si="3"/>
        <v>#N/A</v>
      </c>
      <c r="BT14" s="91" t="s">
        <v>234</v>
      </c>
      <c r="BU14" s="4" t="str">
        <f>$BS$7</f>
        <v>Veri Track Colour</v>
      </c>
      <c r="BV14" s="4" t="str">
        <f>$DA$7</f>
        <v>HardwiredMotorSTack</v>
      </c>
      <c r="BX14" s="4" t="e">
        <f t="shared" si="4"/>
        <v>#N/A</v>
      </c>
      <c r="BZ14" s="4" t="e">
        <f t="shared" si="5"/>
        <v>#N/A</v>
      </c>
      <c r="CF14" s="4" t="s">
        <v>136</v>
      </c>
      <c r="CH14" s="90" t="s">
        <v>156</v>
      </c>
      <c r="CM14" s="90" t="s">
        <v>234</v>
      </c>
      <c r="CN14" s="4" t="str">
        <f t="shared" si="15"/>
        <v>StandardTrackBracketOptions</v>
      </c>
      <c r="CO14" s="4" t="str">
        <f t="shared" si="15"/>
        <v>StandardTrackBracketOptions</v>
      </c>
      <c r="CP14" s="96" t="e">
        <f t="shared" si="6"/>
        <v>#N/A</v>
      </c>
      <c r="CQ14" s="96" t="e">
        <f t="shared" si="7"/>
        <v>#N/A</v>
      </c>
      <c r="CR14" s="97" t="e">
        <f t="shared" si="13"/>
        <v>#N/A</v>
      </c>
      <c r="CS14" s="103" t="e">
        <f t="shared" si="8"/>
        <v>#N/A</v>
      </c>
      <c r="CT14" s="103" t="e">
        <f t="shared" si="9"/>
        <v>#N/A</v>
      </c>
      <c r="CU14" s="4" t="s">
        <v>234</v>
      </c>
      <c r="CV14" s="4">
        <v>7000</v>
      </c>
      <c r="CW14" s="4" t="e">
        <f t="shared" si="10"/>
        <v>#N/A</v>
      </c>
      <c r="CX14" s="4" t="e">
        <f t="shared" si="11"/>
        <v>#N/A</v>
      </c>
      <c r="DB14" s="4" t="s">
        <v>136</v>
      </c>
      <c r="DC14" s="99" t="str">
        <f t="shared" si="14"/>
        <v/>
      </c>
    </row>
    <row r="15" spans="1:107" ht="30" customHeight="1" x14ac:dyDescent="0.2">
      <c r="A15" s="35">
        <v>8</v>
      </c>
      <c r="B15" s="36"/>
      <c r="C15" s="36"/>
      <c r="D15" s="37"/>
      <c r="E15" s="30"/>
      <c r="F15" s="32"/>
      <c r="G15" s="24"/>
      <c r="H15" s="24"/>
      <c r="I15" s="33"/>
      <c r="J15" s="33"/>
      <c r="K15" s="52"/>
      <c r="L15" s="32"/>
      <c r="M15" s="32"/>
      <c r="N15" s="32"/>
      <c r="O15" s="30"/>
      <c r="P15" s="30"/>
      <c r="Q15" s="34"/>
      <c r="R15" s="27"/>
      <c r="S15" s="28"/>
      <c r="AG15" s="89" t="s">
        <v>127</v>
      </c>
      <c r="AI15" s="50" t="s">
        <v>55</v>
      </c>
      <c r="AL15" s="50" t="s">
        <v>229</v>
      </c>
      <c r="AM15" s="63" t="b">
        <f t="shared" si="0"/>
        <v>0</v>
      </c>
      <c r="AP15" s="50" t="str">
        <f t="shared" si="1"/>
        <v>Track Finial NA</v>
      </c>
      <c r="AU15" s="63" t="e">
        <f>IF(#REF!=$AT$9,$AW$7,$AV$7)</f>
        <v>#REF!</v>
      </c>
      <c r="AY15" s="50" t="e">
        <f>IF(#REF!=$AX$9,$BA$7,$AZ$7)</f>
        <v>#REF!</v>
      </c>
      <c r="BA15" s="62">
        <v>8</v>
      </c>
      <c r="BB15" s="50">
        <f t="shared" si="2"/>
        <v>2</v>
      </c>
      <c r="BF15" s="50" t="str">
        <f>IF(COUNTIF(BF8:BF14,BD8),BE8,"")</f>
        <v/>
      </c>
      <c r="BP15" s="4" t="s">
        <v>200</v>
      </c>
      <c r="BQ15" s="4" t="str">
        <f>BI7</f>
        <v>Fabric Colour Classic</v>
      </c>
      <c r="BR15" s="4" t="e">
        <f t="shared" si="3"/>
        <v>#N/A</v>
      </c>
      <c r="BT15" s="4" t="s">
        <v>229</v>
      </c>
      <c r="BU15" s="4" t="str">
        <f>$BS$7</f>
        <v>Veri Track Colour</v>
      </c>
      <c r="BV15" s="4" t="str">
        <f t="shared" ref="BV15:BV17" si="16">$BY$7</f>
        <v>BatteryMotorStack</v>
      </c>
      <c r="BX15" s="4" t="e">
        <f t="shared" si="4"/>
        <v>#N/A</v>
      </c>
      <c r="BZ15" s="4" t="e">
        <f t="shared" si="5"/>
        <v>#N/A</v>
      </c>
      <c r="CF15" s="4" t="s">
        <v>174</v>
      </c>
      <c r="CM15" s="4" t="s">
        <v>229</v>
      </c>
      <c r="CN15" s="4" t="str">
        <f t="shared" si="15"/>
        <v>StandardTrackBracketOptions</v>
      </c>
      <c r="CO15" s="4" t="str">
        <f t="shared" si="15"/>
        <v>StandardTrackBracketOptions</v>
      </c>
      <c r="CP15" s="96" t="e">
        <f t="shared" si="6"/>
        <v>#N/A</v>
      </c>
      <c r="CQ15" s="96" t="e">
        <f t="shared" si="7"/>
        <v>#N/A</v>
      </c>
      <c r="CR15" s="97" t="e">
        <f t="shared" si="13"/>
        <v>#N/A</v>
      </c>
      <c r="CS15" s="103" t="e">
        <f t="shared" si="8"/>
        <v>#N/A</v>
      </c>
      <c r="CT15" s="103" t="e">
        <f t="shared" si="9"/>
        <v>#N/A</v>
      </c>
      <c r="CU15" s="4" t="s">
        <v>229</v>
      </c>
      <c r="CV15" s="4">
        <v>7000</v>
      </c>
      <c r="CW15" s="4" t="e">
        <f t="shared" si="10"/>
        <v>#N/A</v>
      </c>
      <c r="CX15" s="4" t="e">
        <f t="shared" si="11"/>
        <v>#N/A</v>
      </c>
      <c r="DB15" s="4" t="s">
        <v>174</v>
      </c>
      <c r="DC15" s="99" t="str">
        <f t="shared" si="14"/>
        <v/>
      </c>
    </row>
    <row r="16" spans="1:107" ht="30" customHeight="1" x14ac:dyDescent="0.2">
      <c r="A16" s="35">
        <v>9</v>
      </c>
      <c r="B16" s="36"/>
      <c r="C16" s="36"/>
      <c r="D16" s="30"/>
      <c r="E16" s="30"/>
      <c r="F16" s="32"/>
      <c r="G16" s="24"/>
      <c r="H16" s="24"/>
      <c r="I16" s="33"/>
      <c r="J16" s="33"/>
      <c r="K16" s="52"/>
      <c r="L16" s="32"/>
      <c r="M16" s="32"/>
      <c r="N16" s="32"/>
      <c r="O16" s="30"/>
      <c r="P16" s="30"/>
      <c r="Q16" s="34"/>
      <c r="R16" s="27"/>
      <c r="S16" s="28"/>
      <c r="AG16" s="64" t="s">
        <v>43</v>
      </c>
      <c r="AI16" s="50" t="s">
        <v>56</v>
      </c>
      <c r="AL16" s="50" t="s">
        <v>230</v>
      </c>
      <c r="AM16" s="63" t="b">
        <f t="shared" si="0"/>
        <v>0</v>
      </c>
      <c r="AP16" s="50" t="str">
        <f t="shared" si="1"/>
        <v>Track Finial NA</v>
      </c>
      <c r="AU16" s="63" t="e">
        <f>IF(#REF!=$AT$9,$AW$7,$AV$7)</f>
        <v>#REF!</v>
      </c>
      <c r="AY16" s="50" t="e">
        <f>IF(#REF!=$AX$9,$BA$7,$AZ$7)</f>
        <v>#REF!</v>
      </c>
      <c r="BA16" s="62">
        <v>9</v>
      </c>
      <c r="BB16" s="50">
        <f t="shared" si="2"/>
        <v>2</v>
      </c>
      <c r="BF16" s="50" t="str">
        <f>IF(COUNTIF(BF8:BF14,BD12),BE12,"")</f>
        <v/>
      </c>
      <c r="BP16" s="4" t="s">
        <v>201</v>
      </c>
      <c r="BQ16" s="4" t="str">
        <f>BJ7</f>
        <v>Fabric Colour Classic S</v>
      </c>
      <c r="BR16" s="4" t="e">
        <f t="shared" si="3"/>
        <v>#N/A</v>
      </c>
      <c r="BT16" s="4" t="s">
        <v>230</v>
      </c>
      <c r="BU16" s="4" t="str">
        <f>$BS$7</f>
        <v>Veri Track Colour</v>
      </c>
      <c r="BV16" s="4" t="str">
        <f t="shared" si="16"/>
        <v>BatteryMotorStack</v>
      </c>
      <c r="BX16" s="4" t="e">
        <f t="shared" si="4"/>
        <v>#N/A</v>
      </c>
      <c r="BZ16" s="4" t="e">
        <f t="shared" si="5"/>
        <v>#N/A</v>
      </c>
      <c r="CH16" s="90"/>
      <c r="CM16" s="4" t="s">
        <v>230</v>
      </c>
      <c r="CN16" s="4" t="str">
        <f t="shared" si="15"/>
        <v>StandardTrackBracketOptions</v>
      </c>
      <c r="CO16" s="4" t="str">
        <f t="shared" si="15"/>
        <v>StandardTrackBracketOptions</v>
      </c>
      <c r="CP16" s="96" t="e">
        <f t="shared" si="6"/>
        <v>#N/A</v>
      </c>
      <c r="CQ16" s="96" t="e">
        <f t="shared" si="7"/>
        <v>#N/A</v>
      </c>
      <c r="CR16" s="97" t="e">
        <f t="shared" si="13"/>
        <v>#N/A</v>
      </c>
      <c r="CS16" s="103" t="e">
        <f t="shared" si="8"/>
        <v>#N/A</v>
      </c>
      <c r="CT16" s="103" t="e">
        <f t="shared" si="9"/>
        <v>#N/A</v>
      </c>
      <c r="CU16" s="4" t="s">
        <v>230</v>
      </c>
      <c r="CV16" s="4">
        <v>7000</v>
      </c>
      <c r="CW16" s="4" t="e">
        <f t="shared" si="10"/>
        <v>#N/A</v>
      </c>
      <c r="CX16" s="4" t="e">
        <f t="shared" si="11"/>
        <v>#N/A</v>
      </c>
      <c r="DC16" s="99" t="str">
        <f t="shared" si="14"/>
        <v/>
      </c>
    </row>
    <row r="17" spans="1:107" ht="30" customHeight="1" x14ac:dyDescent="0.2">
      <c r="A17" s="35">
        <v>10</v>
      </c>
      <c r="B17" s="36"/>
      <c r="C17" s="36"/>
      <c r="D17" s="37"/>
      <c r="E17" s="30"/>
      <c r="F17" s="32"/>
      <c r="G17" s="24"/>
      <c r="H17" s="24"/>
      <c r="I17" s="33"/>
      <c r="J17" s="33"/>
      <c r="K17" s="52"/>
      <c r="L17" s="32"/>
      <c r="M17" s="32"/>
      <c r="N17" s="32"/>
      <c r="O17" s="30"/>
      <c r="P17" s="30"/>
      <c r="Q17" s="34"/>
      <c r="R17" s="27"/>
      <c r="S17" s="28"/>
      <c r="AG17" s="64" t="s">
        <v>202</v>
      </c>
      <c r="AL17" s="50" t="s">
        <v>231</v>
      </c>
      <c r="AM17" s="63" t="b">
        <f t="shared" si="0"/>
        <v>0</v>
      </c>
      <c r="AP17" s="50" t="str">
        <f t="shared" si="1"/>
        <v>Track Finial NA</v>
      </c>
      <c r="AU17" s="63" t="e">
        <f>IF(#REF!=$AT$9,$AW$7,$AV$7)</f>
        <v>#REF!</v>
      </c>
      <c r="AY17" s="50" t="e">
        <f>IF(#REF!=$AX$9,$BA$7,$AZ$7)</f>
        <v>#REF!</v>
      </c>
      <c r="BA17" s="62">
        <v>10</v>
      </c>
      <c r="BB17" s="50">
        <f t="shared" si="2"/>
        <v>2</v>
      </c>
      <c r="BF17" s="50" t="str">
        <f>BF15&amp;" &amp; "&amp;BF16&amp;""</f>
        <v xml:space="preserve"> &amp; </v>
      </c>
      <c r="BP17" s="4" t="s">
        <v>202</v>
      </c>
      <c r="BQ17" s="4" t="str">
        <f>BK7</f>
        <v>Fabric Colour Privacy</v>
      </c>
      <c r="BR17" s="4" t="e">
        <f t="shared" si="3"/>
        <v>#N/A</v>
      </c>
      <c r="BT17" s="4" t="s">
        <v>231</v>
      </c>
      <c r="BU17" s="4" t="str">
        <f>$BS$7</f>
        <v>Veri Track Colour</v>
      </c>
      <c r="BV17" s="4" t="str">
        <f t="shared" si="16"/>
        <v>BatteryMotorStack</v>
      </c>
      <c r="BX17" s="4" t="e">
        <f t="shared" si="4"/>
        <v>#N/A</v>
      </c>
      <c r="BZ17" s="4" t="e">
        <f t="shared" si="5"/>
        <v>#N/A</v>
      </c>
      <c r="CM17" s="4" t="s">
        <v>231</v>
      </c>
      <c r="CN17" s="4" t="str">
        <f t="shared" si="15"/>
        <v>StandardTrackBracketOptions</v>
      </c>
      <c r="CO17" s="4" t="str">
        <f t="shared" si="15"/>
        <v>StandardTrackBracketOptions</v>
      </c>
      <c r="CP17" s="96" t="e">
        <f t="shared" si="6"/>
        <v>#N/A</v>
      </c>
      <c r="CQ17" s="96" t="e">
        <f t="shared" si="7"/>
        <v>#N/A</v>
      </c>
      <c r="CR17" s="97" t="e">
        <f t="shared" si="13"/>
        <v>#N/A</v>
      </c>
      <c r="CS17" s="103" t="e">
        <f t="shared" si="8"/>
        <v>#N/A</v>
      </c>
      <c r="CT17" s="103" t="e">
        <f t="shared" si="9"/>
        <v>#N/A</v>
      </c>
      <c r="CU17" s="4" t="s">
        <v>231</v>
      </c>
      <c r="CV17" s="4">
        <v>7000</v>
      </c>
      <c r="CW17" s="4" t="e">
        <f t="shared" si="10"/>
        <v>#N/A</v>
      </c>
      <c r="CX17" s="4" t="e">
        <f t="shared" si="11"/>
        <v>#N/A</v>
      </c>
      <c r="DC17" s="99" t="str">
        <f t="shared" si="14"/>
        <v/>
      </c>
    </row>
    <row r="18" spans="1:107" ht="30" customHeight="1" x14ac:dyDescent="0.2">
      <c r="A18" s="35">
        <v>11</v>
      </c>
      <c r="B18" s="36"/>
      <c r="C18" s="36"/>
      <c r="D18" s="30"/>
      <c r="E18" s="30"/>
      <c r="F18" s="32"/>
      <c r="G18" s="24"/>
      <c r="H18" s="24"/>
      <c r="I18" s="33"/>
      <c r="J18" s="33"/>
      <c r="K18" s="52"/>
      <c r="L18" s="32"/>
      <c r="M18" s="32"/>
      <c r="N18" s="32"/>
      <c r="O18" s="30"/>
      <c r="P18" s="30"/>
      <c r="Q18" s="34"/>
      <c r="R18" s="27"/>
      <c r="S18" s="28"/>
      <c r="AG18" s="64" t="s">
        <v>29</v>
      </c>
      <c r="AM18" s="63" t="b">
        <f t="shared" si="0"/>
        <v>0</v>
      </c>
      <c r="AP18" s="50" t="str">
        <f t="shared" si="1"/>
        <v>Track Finial NA</v>
      </c>
      <c r="AU18" s="63" t="e">
        <f>IF(#REF!=$AT$9,$AW$7,$AV$7)</f>
        <v>#REF!</v>
      </c>
      <c r="AY18" s="50" t="e">
        <f>IF(#REF!=$AX$9,$BA$7,$AZ$7)</f>
        <v>#REF!</v>
      </c>
      <c r="BA18" s="62">
        <v>11</v>
      </c>
      <c r="BB18" s="50">
        <f t="shared" si="2"/>
        <v>2</v>
      </c>
      <c r="BF18" s="50" t="str">
        <f>IF(BF17="Corner &amp; Bay","Corner &amp; Bay Window Diagram Must Be Supplied",IF(BF15="Corner","Corner Window Diagram Must Be Supplied",IF(BF16="Bay","Bay Window Diagram Must Be Supplied","")))</f>
        <v/>
      </c>
      <c r="BP18" s="4" t="s">
        <v>240</v>
      </c>
      <c r="BQ18" s="4" t="str">
        <f>DB7</f>
        <v>Fabric Colour Luxury S</v>
      </c>
      <c r="BR18" s="4" t="e">
        <f t="shared" si="3"/>
        <v>#N/A</v>
      </c>
      <c r="BX18" s="4" t="e">
        <f t="shared" si="4"/>
        <v>#N/A</v>
      </c>
      <c r="BZ18" s="4" t="e">
        <f t="shared" si="5"/>
        <v>#N/A</v>
      </c>
      <c r="CP18" s="96" t="e">
        <f t="shared" si="6"/>
        <v>#N/A</v>
      </c>
      <c r="CQ18" s="96" t="e">
        <f t="shared" si="7"/>
        <v>#N/A</v>
      </c>
      <c r="CR18" s="97" t="e">
        <f t="shared" si="13"/>
        <v>#N/A</v>
      </c>
      <c r="CS18" s="103" t="e">
        <f t="shared" si="8"/>
        <v>#N/A</v>
      </c>
      <c r="CT18" s="103" t="e">
        <f t="shared" si="9"/>
        <v>#N/A</v>
      </c>
      <c r="CW18" s="4" t="e">
        <f t="shared" si="10"/>
        <v>#N/A</v>
      </c>
      <c r="CX18" s="4" t="e">
        <f t="shared" si="11"/>
        <v>#N/A</v>
      </c>
      <c r="DC18" s="99" t="str">
        <f t="shared" si="14"/>
        <v/>
      </c>
    </row>
    <row r="19" spans="1:107" ht="30" customHeight="1" x14ac:dyDescent="0.2">
      <c r="A19" s="35">
        <v>12</v>
      </c>
      <c r="B19" s="36"/>
      <c r="C19" s="36"/>
      <c r="D19" s="30"/>
      <c r="E19" s="30"/>
      <c r="F19" s="32"/>
      <c r="G19" s="24"/>
      <c r="H19" s="24"/>
      <c r="I19" s="33"/>
      <c r="J19" s="33"/>
      <c r="K19" s="52"/>
      <c r="L19" s="32"/>
      <c r="M19" s="32"/>
      <c r="N19" s="32"/>
      <c r="O19" s="30"/>
      <c r="P19" s="30"/>
      <c r="Q19" s="34"/>
      <c r="R19" s="27"/>
      <c r="S19" s="28"/>
      <c r="AM19" s="63" t="b">
        <f t="shared" si="0"/>
        <v>0</v>
      </c>
      <c r="AP19" s="50" t="str">
        <f t="shared" si="1"/>
        <v>Track Finial NA</v>
      </c>
      <c r="AU19" s="63" t="e">
        <f>IF(#REF!=$AT$9,$AW$7,$AV$7)</f>
        <v>#REF!</v>
      </c>
      <c r="AY19" s="50" t="e">
        <f>IF(#REF!=$AX$9,$BA$7,$AZ$7)</f>
        <v>#REF!</v>
      </c>
      <c r="BA19" s="62">
        <v>12</v>
      </c>
      <c r="BB19" s="50">
        <f t="shared" si="2"/>
        <v>2</v>
      </c>
      <c r="BR19" s="4" t="e">
        <f t="shared" si="3"/>
        <v>#N/A</v>
      </c>
      <c r="BX19" s="4" t="e">
        <f t="shared" si="4"/>
        <v>#N/A</v>
      </c>
      <c r="BY19" s="4" t="s">
        <v>185</v>
      </c>
      <c r="BZ19" s="4" t="e">
        <f t="shared" si="5"/>
        <v>#N/A</v>
      </c>
      <c r="CP19" s="96" t="e">
        <f t="shared" si="6"/>
        <v>#N/A</v>
      </c>
      <c r="CQ19" s="96" t="e">
        <f t="shared" si="7"/>
        <v>#N/A</v>
      </c>
      <c r="CR19" s="97" t="e">
        <f t="shared" si="13"/>
        <v>#N/A</v>
      </c>
      <c r="CS19" s="103" t="e">
        <f t="shared" si="8"/>
        <v>#N/A</v>
      </c>
      <c r="CT19" s="103" t="e">
        <f t="shared" si="9"/>
        <v>#N/A</v>
      </c>
      <c r="CW19" s="4" t="e">
        <f t="shared" si="10"/>
        <v>#N/A</v>
      </c>
      <c r="CX19" s="4" t="e">
        <f t="shared" si="11"/>
        <v>#N/A</v>
      </c>
      <c r="DC19" s="99" t="str">
        <f t="shared" si="14"/>
        <v/>
      </c>
    </row>
    <row r="20" spans="1:107" ht="30" customHeight="1" x14ac:dyDescent="0.2">
      <c r="A20" s="35">
        <v>13</v>
      </c>
      <c r="B20" s="36"/>
      <c r="C20" s="36"/>
      <c r="D20" s="30"/>
      <c r="E20" s="30"/>
      <c r="F20" s="32"/>
      <c r="G20" s="24"/>
      <c r="H20" s="24"/>
      <c r="I20" s="33"/>
      <c r="J20" s="33"/>
      <c r="K20" s="52"/>
      <c r="L20" s="32"/>
      <c r="M20" s="32"/>
      <c r="N20" s="32"/>
      <c r="O20" s="30"/>
      <c r="P20" s="30"/>
      <c r="Q20" s="34"/>
      <c r="R20" s="27"/>
      <c r="S20" s="28"/>
      <c r="AM20" s="63" t="b">
        <f t="shared" si="0"/>
        <v>0</v>
      </c>
      <c r="AP20" s="50" t="str">
        <f t="shared" si="1"/>
        <v>Track Finial NA</v>
      </c>
      <c r="AU20" s="63" t="e">
        <f>IF(#REF!=$AT$9,$AW$7,$AV$7)</f>
        <v>#REF!</v>
      </c>
      <c r="AY20" s="50" t="e">
        <f>IF(#REF!=$AX$9,$BA$7,$AZ$7)</f>
        <v>#REF!</v>
      </c>
      <c r="BA20" s="62">
        <v>13</v>
      </c>
      <c r="BB20" s="50">
        <f t="shared" si="2"/>
        <v>2</v>
      </c>
      <c r="BR20" s="4" t="e">
        <f t="shared" si="3"/>
        <v>#N/A</v>
      </c>
      <c r="BX20" s="4" t="e">
        <f t="shared" si="4"/>
        <v>#N/A</v>
      </c>
      <c r="BY20" s="4" t="s">
        <v>186</v>
      </c>
      <c r="BZ20" s="4" t="e">
        <f t="shared" si="5"/>
        <v>#N/A</v>
      </c>
      <c r="CP20" s="96" t="e">
        <f t="shared" si="6"/>
        <v>#N/A</v>
      </c>
      <c r="CQ20" s="96" t="e">
        <f t="shared" si="7"/>
        <v>#N/A</v>
      </c>
      <c r="CR20" s="97" t="e">
        <f t="shared" si="13"/>
        <v>#N/A</v>
      </c>
      <c r="CS20" s="103" t="e">
        <f t="shared" si="8"/>
        <v>#N/A</v>
      </c>
      <c r="CT20" s="103" t="e">
        <f t="shared" si="9"/>
        <v>#N/A</v>
      </c>
      <c r="CW20" s="4" t="e">
        <f t="shared" si="10"/>
        <v>#N/A</v>
      </c>
      <c r="CX20" s="4" t="e">
        <f t="shared" si="11"/>
        <v>#N/A</v>
      </c>
      <c r="DC20" s="99" t="str">
        <f t="shared" si="14"/>
        <v/>
      </c>
    </row>
    <row r="21" spans="1:107" ht="30" customHeight="1" x14ac:dyDescent="0.2">
      <c r="A21" s="35">
        <v>14</v>
      </c>
      <c r="B21" s="36"/>
      <c r="C21" s="36"/>
      <c r="D21" s="30"/>
      <c r="E21" s="30"/>
      <c r="F21" s="32"/>
      <c r="G21" s="24"/>
      <c r="H21" s="24"/>
      <c r="I21" s="33"/>
      <c r="J21" s="33"/>
      <c r="K21" s="52"/>
      <c r="L21" s="32"/>
      <c r="M21" s="32"/>
      <c r="N21" s="32"/>
      <c r="O21" s="30"/>
      <c r="P21" s="30"/>
      <c r="Q21" s="34"/>
      <c r="R21" s="27"/>
      <c r="S21" s="28"/>
      <c r="AM21" s="63" t="b">
        <f t="shared" si="0"/>
        <v>0</v>
      </c>
      <c r="AP21" s="50" t="str">
        <f t="shared" si="1"/>
        <v>Track Finial NA</v>
      </c>
      <c r="AU21" s="63" t="e">
        <f>IF(#REF!=$AT$9,$AW$7,$AV$7)</f>
        <v>#REF!</v>
      </c>
      <c r="AY21" s="50" t="e">
        <f>IF(#REF!=$AX$9,$BA$7,$AZ$7)</f>
        <v>#REF!</v>
      </c>
      <c r="BA21" s="62">
        <v>14</v>
      </c>
      <c r="BB21" s="50">
        <f t="shared" si="2"/>
        <v>2</v>
      </c>
      <c r="BR21" s="4" t="e">
        <f t="shared" si="3"/>
        <v>#N/A</v>
      </c>
      <c r="BX21" s="4" t="e">
        <f t="shared" si="4"/>
        <v>#N/A</v>
      </c>
      <c r="BY21" s="4" t="s">
        <v>187</v>
      </c>
      <c r="BZ21" s="4" t="e">
        <f t="shared" si="5"/>
        <v>#N/A</v>
      </c>
      <c r="CP21" s="96" t="e">
        <f t="shared" si="6"/>
        <v>#N/A</v>
      </c>
      <c r="CQ21" s="96" t="e">
        <f t="shared" si="7"/>
        <v>#N/A</v>
      </c>
      <c r="CR21" s="97" t="e">
        <f t="shared" si="13"/>
        <v>#N/A</v>
      </c>
      <c r="CS21" s="103" t="e">
        <f t="shared" si="8"/>
        <v>#N/A</v>
      </c>
      <c r="CT21" s="103" t="e">
        <f t="shared" si="9"/>
        <v>#N/A</v>
      </c>
      <c r="CW21" s="4" t="e">
        <f t="shared" si="10"/>
        <v>#N/A</v>
      </c>
      <c r="CX21" s="4" t="e">
        <f t="shared" si="11"/>
        <v>#N/A</v>
      </c>
      <c r="DC21" s="99" t="str">
        <f t="shared" si="14"/>
        <v/>
      </c>
    </row>
    <row r="22" spans="1:107" ht="30" customHeight="1" x14ac:dyDescent="0.2">
      <c r="A22" s="35">
        <v>15</v>
      </c>
      <c r="B22" s="36"/>
      <c r="C22" s="36"/>
      <c r="D22" s="30"/>
      <c r="E22" s="30"/>
      <c r="F22" s="32"/>
      <c r="G22" s="24"/>
      <c r="H22" s="24"/>
      <c r="I22" s="33"/>
      <c r="J22" s="33"/>
      <c r="K22" s="52"/>
      <c r="L22" s="32"/>
      <c r="M22" s="32"/>
      <c r="N22" s="32"/>
      <c r="O22" s="30"/>
      <c r="P22" s="30"/>
      <c r="Q22" s="34"/>
      <c r="R22" s="27"/>
      <c r="S22" s="28"/>
      <c r="AM22" s="63" t="b">
        <f t="shared" si="0"/>
        <v>0</v>
      </c>
      <c r="AP22" s="50" t="str">
        <f t="shared" si="1"/>
        <v>Track Finial NA</v>
      </c>
      <c r="AU22" s="63" t="e">
        <f>IF(#REF!=$AT$9,$AW$7,$AV$7)</f>
        <v>#REF!</v>
      </c>
      <c r="AY22" s="50" t="e">
        <f>IF(#REF!=$AX$9,$BA$7,$AZ$7)</f>
        <v>#REF!</v>
      </c>
      <c r="BA22" s="62">
        <v>15</v>
      </c>
      <c r="BB22" s="50">
        <f t="shared" si="2"/>
        <v>2</v>
      </c>
      <c r="BR22" s="4" t="e">
        <f t="shared" si="3"/>
        <v>#N/A</v>
      </c>
      <c r="BX22" s="4" t="e">
        <f t="shared" si="4"/>
        <v>#N/A</v>
      </c>
      <c r="BZ22" s="4" t="e">
        <f t="shared" si="5"/>
        <v>#N/A</v>
      </c>
      <c r="CP22" s="96" t="e">
        <f t="shared" si="6"/>
        <v>#N/A</v>
      </c>
      <c r="CQ22" s="96" t="e">
        <f t="shared" si="7"/>
        <v>#N/A</v>
      </c>
      <c r="CR22" s="97" t="e">
        <f t="shared" si="13"/>
        <v>#N/A</v>
      </c>
      <c r="CS22" s="103" t="e">
        <f t="shared" si="8"/>
        <v>#N/A</v>
      </c>
      <c r="CT22" s="103" t="e">
        <f t="shared" si="9"/>
        <v>#N/A</v>
      </c>
      <c r="CW22" s="4" t="e">
        <f t="shared" si="10"/>
        <v>#N/A</v>
      </c>
      <c r="CX22" s="4" t="e">
        <f t="shared" si="11"/>
        <v>#N/A</v>
      </c>
      <c r="DC22" s="99" t="str">
        <f t="shared" si="14"/>
        <v/>
      </c>
    </row>
    <row r="23" spans="1:107" ht="30" customHeight="1" x14ac:dyDescent="0.2">
      <c r="A23" s="35">
        <v>16</v>
      </c>
      <c r="B23" s="36"/>
      <c r="C23" s="36"/>
      <c r="D23" s="30"/>
      <c r="E23" s="30"/>
      <c r="F23" s="32"/>
      <c r="G23" s="24"/>
      <c r="H23" s="24"/>
      <c r="I23" s="33"/>
      <c r="J23" s="33"/>
      <c r="K23" s="52"/>
      <c r="L23" s="32"/>
      <c r="M23" s="32"/>
      <c r="N23" s="32"/>
      <c r="O23" s="30"/>
      <c r="P23" s="30"/>
      <c r="Q23" s="34"/>
      <c r="R23" s="27"/>
      <c r="S23" s="28"/>
      <c r="AM23" s="63" t="b">
        <f t="shared" si="0"/>
        <v>0</v>
      </c>
      <c r="AP23" s="50" t="str">
        <f t="shared" si="1"/>
        <v>Track Finial NA</v>
      </c>
      <c r="AU23" s="63" t="e">
        <f>IF(#REF!=$AT$9,$AW$7,$AV$7)</f>
        <v>#REF!</v>
      </c>
      <c r="AY23" s="50" t="e">
        <f>IF(#REF!=$AX$9,$BA$7,$AZ$7)</f>
        <v>#REF!</v>
      </c>
      <c r="BA23" s="62">
        <v>16</v>
      </c>
      <c r="BB23" s="50">
        <f t="shared" si="2"/>
        <v>2</v>
      </c>
      <c r="BR23" s="4" t="e">
        <f t="shared" si="3"/>
        <v>#N/A</v>
      </c>
      <c r="BX23" s="4" t="e">
        <f t="shared" si="4"/>
        <v>#N/A</v>
      </c>
      <c r="BZ23" s="4" t="e">
        <f t="shared" si="5"/>
        <v>#N/A</v>
      </c>
      <c r="CP23" s="96" t="e">
        <f t="shared" si="6"/>
        <v>#N/A</v>
      </c>
      <c r="CQ23" s="96" t="e">
        <f t="shared" si="7"/>
        <v>#N/A</v>
      </c>
      <c r="CR23" s="97" t="e">
        <f t="shared" si="13"/>
        <v>#N/A</v>
      </c>
      <c r="CS23" s="103" t="e">
        <f t="shared" si="8"/>
        <v>#N/A</v>
      </c>
      <c r="CT23" s="103" t="e">
        <f t="shared" si="9"/>
        <v>#N/A</v>
      </c>
      <c r="CW23" s="4" t="e">
        <f t="shared" si="10"/>
        <v>#N/A</v>
      </c>
      <c r="CX23" s="4" t="e">
        <f t="shared" si="11"/>
        <v>#N/A</v>
      </c>
      <c r="DC23" s="99" t="str">
        <f t="shared" si="14"/>
        <v/>
      </c>
    </row>
    <row r="24" spans="1:107" ht="30" customHeight="1" x14ac:dyDescent="0.2">
      <c r="A24" s="35">
        <v>17</v>
      </c>
      <c r="B24" s="36"/>
      <c r="C24" s="36"/>
      <c r="D24" s="37"/>
      <c r="E24" s="30"/>
      <c r="F24" s="32"/>
      <c r="G24" s="24"/>
      <c r="H24" s="24"/>
      <c r="I24" s="33"/>
      <c r="J24" s="33"/>
      <c r="K24" s="52"/>
      <c r="L24" s="32"/>
      <c r="M24" s="32"/>
      <c r="N24" s="32"/>
      <c r="O24" s="30"/>
      <c r="P24" s="30"/>
      <c r="Q24" s="34"/>
      <c r="R24" s="27"/>
      <c r="S24" s="28"/>
      <c r="AM24" s="63" t="b">
        <f t="shared" si="0"/>
        <v>0</v>
      </c>
      <c r="AP24" s="50" t="str">
        <f t="shared" si="1"/>
        <v>Track Finial NA</v>
      </c>
      <c r="AU24" s="63" t="e">
        <f>IF(#REF!=$AT$9,$AW$7,$AV$7)</f>
        <v>#REF!</v>
      </c>
      <c r="AY24" s="50" t="e">
        <f>IF(#REF!=$AX$9,$BA$7,$AZ$7)</f>
        <v>#REF!</v>
      </c>
      <c r="BA24" s="62">
        <v>17</v>
      </c>
      <c r="BB24" s="50">
        <f t="shared" si="2"/>
        <v>2</v>
      </c>
      <c r="BR24" s="4" t="e">
        <f t="shared" si="3"/>
        <v>#N/A</v>
      </c>
      <c r="BX24" s="4" t="e">
        <f t="shared" si="4"/>
        <v>#N/A</v>
      </c>
      <c r="BZ24" s="4" t="e">
        <f t="shared" si="5"/>
        <v>#N/A</v>
      </c>
      <c r="CP24" s="96" t="e">
        <f t="shared" si="6"/>
        <v>#N/A</v>
      </c>
      <c r="CQ24" s="96" t="e">
        <f t="shared" si="7"/>
        <v>#N/A</v>
      </c>
      <c r="CR24" s="97" t="e">
        <f t="shared" si="13"/>
        <v>#N/A</v>
      </c>
      <c r="CS24" s="103" t="e">
        <f t="shared" si="8"/>
        <v>#N/A</v>
      </c>
      <c r="CT24" s="103" t="e">
        <f t="shared" si="9"/>
        <v>#N/A</v>
      </c>
      <c r="CW24" s="4" t="e">
        <f t="shared" si="10"/>
        <v>#N/A</v>
      </c>
      <c r="CX24" s="4" t="e">
        <f t="shared" si="11"/>
        <v>#N/A</v>
      </c>
      <c r="DC24" s="99" t="str">
        <f t="shared" si="14"/>
        <v/>
      </c>
    </row>
    <row r="25" spans="1:107" ht="30" customHeight="1" x14ac:dyDescent="0.2">
      <c r="A25" s="35">
        <v>18</v>
      </c>
      <c r="B25" s="36"/>
      <c r="C25" s="36"/>
      <c r="D25" s="37"/>
      <c r="E25" s="30"/>
      <c r="F25" s="32"/>
      <c r="G25" s="24"/>
      <c r="H25" s="24"/>
      <c r="I25" s="33"/>
      <c r="J25" s="33"/>
      <c r="K25" s="52"/>
      <c r="L25" s="32"/>
      <c r="M25" s="32"/>
      <c r="N25" s="32"/>
      <c r="O25" s="30"/>
      <c r="P25" s="30"/>
      <c r="Q25" s="34"/>
      <c r="R25" s="27"/>
      <c r="S25" s="28"/>
      <c r="AM25" s="63" t="b">
        <f t="shared" si="0"/>
        <v>0</v>
      </c>
      <c r="AP25" s="50" t="str">
        <f t="shared" si="1"/>
        <v>Track Finial NA</v>
      </c>
      <c r="AU25" s="63" t="e">
        <f>IF(#REF!=$AT$9,$AW$7,$AV$7)</f>
        <v>#REF!</v>
      </c>
      <c r="AY25" s="50" t="e">
        <f>IF(#REF!=$AX$9,$BA$7,$AZ$7)</f>
        <v>#REF!</v>
      </c>
      <c r="BA25" s="62">
        <v>18</v>
      </c>
      <c r="BB25" s="50">
        <f t="shared" si="2"/>
        <v>2</v>
      </c>
      <c r="BR25" s="4" t="e">
        <f t="shared" si="3"/>
        <v>#N/A</v>
      </c>
      <c r="BX25" s="4" t="e">
        <f t="shared" si="4"/>
        <v>#N/A</v>
      </c>
      <c r="BZ25" s="4" t="e">
        <f t="shared" si="5"/>
        <v>#N/A</v>
      </c>
      <c r="CP25" s="96" t="e">
        <f t="shared" si="6"/>
        <v>#N/A</v>
      </c>
      <c r="CQ25" s="96" t="e">
        <f t="shared" si="7"/>
        <v>#N/A</v>
      </c>
      <c r="CR25" s="97" t="e">
        <f t="shared" si="13"/>
        <v>#N/A</v>
      </c>
      <c r="CS25" s="103" t="e">
        <f t="shared" si="8"/>
        <v>#N/A</v>
      </c>
      <c r="CT25" s="103" t="e">
        <f t="shared" si="9"/>
        <v>#N/A</v>
      </c>
      <c r="CW25" s="4" t="e">
        <f t="shared" si="10"/>
        <v>#N/A</v>
      </c>
      <c r="CX25" s="4" t="e">
        <f t="shared" si="11"/>
        <v>#N/A</v>
      </c>
      <c r="DC25" s="99" t="str">
        <f t="shared" si="14"/>
        <v/>
      </c>
    </row>
    <row r="26" spans="1:107" ht="30" customHeight="1" x14ac:dyDescent="0.2">
      <c r="A26" s="35">
        <v>19</v>
      </c>
      <c r="B26" s="36"/>
      <c r="C26" s="36"/>
      <c r="D26" s="37"/>
      <c r="E26" s="30"/>
      <c r="F26" s="32"/>
      <c r="G26" s="24"/>
      <c r="H26" s="24"/>
      <c r="I26" s="33"/>
      <c r="J26" s="33"/>
      <c r="K26" s="52"/>
      <c r="L26" s="32"/>
      <c r="M26" s="32"/>
      <c r="N26" s="32"/>
      <c r="O26" s="30"/>
      <c r="P26" s="30"/>
      <c r="Q26" s="34"/>
      <c r="R26" s="27"/>
      <c r="S26" s="28"/>
      <c r="AM26" s="63" t="b">
        <f t="shared" si="0"/>
        <v>0</v>
      </c>
      <c r="AP26" s="50" t="str">
        <f t="shared" si="1"/>
        <v>Track Finial NA</v>
      </c>
      <c r="AU26" s="63" t="e">
        <f>IF(#REF!=$AT$9,$AW$7,$AV$7)</f>
        <v>#REF!</v>
      </c>
      <c r="AY26" s="50" t="e">
        <f>IF(#REF!=$AX$9,$BA$7,$AZ$7)</f>
        <v>#REF!</v>
      </c>
      <c r="BA26" s="62">
        <v>19</v>
      </c>
      <c r="BB26" s="50">
        <f t="shared" si="2"/>
        <v>2</v>
      </c>
      <c r="BR26" s="4" t="e">
        <f t="shared" si="3"/>
        <v>#N/A</v>
      </c>
      <c r="BX26" s="4" t="e">
        <f t="shared" si="4"/>
        <v>#N/A</v>
      </c>
      <c r="BZ26" s="4" t="e">
        <f t="shared" si="5"/>
        <v>#N/A</v>
      </c>
      <c r="CP26" s="96" t="e">
        <f t="shared" si="6"/>
        <v>#N/A</v>
      </c>
      <c r="CQ26" s="96" t="e">
        <f t="shared" si="7"/>
        <v>#N/A</v>
      </c>
      <c r="CR26" s="97" t="e">
        <f t="shared" si="13"/>
        <v>#N/A</v>
      </c>
      <c r="CS26" s="103" t="e">
        <f t="shared" si="8"/>
        <v>#N/A</v>
      </c>
      <c r="CT26" s="103" t="e">
        <f t="shared" si="9"/>
        <v>#N/A</v>
      </c>
      <c r="CW26" s="4" t="e">
        <f t="shared" si="10"/>
        <v>#N/A</v>
      </c>
      <c r="CX26" s="4" t="e">
        <f t="shared" si="11"/>
        <v>#N/A</v>
      </c>
      <c r="DC26" s="99" t="str">
        <f t="shared" si="14"/>
        <v/>
      </c>
    </row>
    <row r="27" spans="1:107" ht="30" customHeight="1" x14ac:dyDescent="0.2">
      <c r="A27" s="35">
        <v>20</v>
      </c>
      <c r="B27" s="30"/>
      <c r="C27" s="30"/>
      <c r="D27" s="30"/>
      <c r="E27" s="30"/>
      <c r="F27" s="32"/>
      <c r="G27" s="24"/>
      <c r="H27" s="24"/>
      <c r="I27" s="33"/>
      <c r="J27" s="33"/>
      <c r="K27" s="52"/>
      <c r="L27" s="32"/>
      <c r="M27" s="32"/>
      <c r="N27" s="32"/>
      <c r="O27" s="30"/>
      <c r="P27" s="30"/>
      <c r="Q27" s="34"/>
      <c r="R27" s="27"/>
      <c r="S27" s="28"/>
      <c r="AM27" s="63" t="b">
        <f t="shared" si="0"/>
        <v>0</v>
      </c>
      <c r="AP27" s="50" t="str">
        <f t="shared" si="1"/>
        <v>Track Finial NA</v>
      </c>
      <c r="AU27" s="63" t="e">
        <f>IF(#REF!=$AT$9,$AW$7,$AV$7)</f>
        <v>#REF!</v>
      </c>
      <c r="AY27" s="50" t="e">
        <f>IF(#REF!=$AX$9,$BA$7,$AZ$7)</f>
        <v>#REF!</v>
      </c>
      <c r="BA27" s="62">
        <v>20</v>
      </c>
      <c r="BB27" s="50">
        <f t="shared" si="2"/>
        <v>2</v>
      </c>
      <c r="BR27" s="4" t="e">
        <f t="shared" si="3"/>
        <v>#N/A</v>
      </c>
      <c r="BX27" s="4" t="e">
        <f t="shared" si="4"/>
        <v>#N/A</v>
      </c>
      <c r="BZ27" s="4" t="e">
        <f t="shared" si="5"/>
        <v>#N/A</v>
      </c>
      <c r="CP27" s="96" t="e">
        <f t="shared" si="6"/>
        <v>#N/A</v>
      </c>
      <c r="CQ27" s="96" t="e">
        <f t="shared" si="7"/>
        <v>#N/A</v>
      </c>
      <c r="CR27" s="97" t="e">
        <f t="shared" si="13"/>
        <v>#N/A</v>
      </c>
      <c r="CS27" s="103" t="e">
        <f t="shared" si="8"/>
        <v>#N/A</v>
      </c>
      <c r="CT27" s="103" t="e">
        <f t="shared" si="9"/>
        <v>#N/A</v>
      </c>
      <c r="CW27" s="4" t="e">
        <f t="shared" si="10"/>
        <v>#N/A</v>
      </c>
      <c r="CX27" s="4" t="e">
        <f t="shared" si="11"/>
        <v>#N/A</v>
      </c>
      <c r="DC27" s="99" t="str">
        <f t="shared" si="14"/>
        <v/>
      </c>
    </row>
    <row r="28" spans="1:107" ht="30" customHeight="1" x14ac:dyDescent="0.2">
      <c r="A28" s="35">
        <v>21</v>
      </c>
      <c r="B28" s="30"/>
      <c r="C28" s="30"/>
      <c r="D28" s="37"/>
      <c r="E28" s="30"/>
      <c r="F28" s="32"/>
      <c r="G28" s="24"/>
      <c r="H28" s="24"/>
      <c r="I28" s="33"/>
      <c r="J28" s="33"/>
      <c r="K28" s="52"/>
      <c r="L28" s="32"/>
      <c r="M28" s="32"/>
      <c r="N28" s="32"/>
      <c r="O28" s="30"/>
      <c r="P28" s="30"/>
      <c r="Q28" s="34"/>
      <c r="R28" s="27"/>
      <c r="S28" s="28"/>
      <c r="AM28" s="63" t="b">
        <f t="shared" si="0"/>
        <v>0</v>
      </c>
      <c r="AP28" s="50" t="str">
        <f t="shared" si="1"/>
        <v>Track Finial NA</v>
      </c>
      <c r="AU28" s="63" t="e">
        <f>IF(#REF!=$AT$9,$AW$7,$AV$7)</f>
        <v>#REF!</v>
      </c>
      <c r="AY28" s="50" t="e">
        <f>IF(#REF!=$AX$9,$BA$7,$AZ$7)</f>
        <v>#REF!</v>
      </c>
      <c r="BB28" s="50">
        <f t="shared" si="2"/>
        <v>2</v>
      </c>
      <c r="BR28" s="4" t="e">
        <f t="shared" si="3"/>
        <v>#N/A</v>
      </c>
      <c r="BX28" s="4" t="e">
        <f t="shared" si="4"/>
        <v>#N/A</v>
      </c>
      <c r="BZ28" s="4" t="e">
        <f t="shared" si="5"/>
        <v>#N/A</v>
      </c>
      <c r="CP28" s="96" t="e">
        <f t="shared" si="6"/>
        <v>#N/A</v>
      </c>
      <c r="CQ28" s="96" t="e">
        <f t="shared" si="7"/>
        <v>#N/A</v>
      </c>
      <c r="CR28" s="97" t="e">
        <f t="shared" si="13"/>
        <v>#N/A</v>
      </c>
      <c r="CS28" s="103" t="e">
        <f t="shared" si="8"/>
        <v>#N/A</v>
      </c>
      <c r="CT28" s="103" t="e">
        <f t="shared" si="9"/>
        <v>#N/A</v>
      </c>
      <c r="CW28" s="4" t="e">
        <f t="shared" si="10"/>
        <v>#N/A</v>
      </c>
      <c r="CX28" s="4" t="e">
        <f t="shared" si="11"/>
        <v>#N/A</v>
      </c>
      <c r="DC28" s="99" t="str">
        <f t="shared" si="14"/>
        <v/>
      </c>
    </row>
    <row r="29" spans="1:107" ht="30" customHeight="1" x14ac:dyDescent="0.2">
      <c r="A29" s="35">
        <v>22</v>
      </c>
      <c r="B29" s="30"/>
      <c r="C29" s="30"/>
      <c r="D29" s="37"/>
      <c r="E29" s="30"/>
      <c r="F29" s="32"/>
      <c r="G29" s="24"/>
      <c r="H29" s="24"/>
      <c r="I29" s="33"/>
      <c r="J29" s="33"/>
      <c r="K29" s="52"/>
      <c r="L29" s="32"/>
      <c r="M29" s="32"/>
      <c r="N29" s="32"/>
      <c r="O29" s="30"/>
      <c r="P29" s="30"/>
      <c r="Q29" s="34"/>
      <c r="R29" s="27"/>
      <c r="S29" s="28"/>
      <c r="AM29" s="63" t="b">
        <f t="shared" si="0"/>
        <v>0</v>
      </c>
      <c r="AP29" s="50" t="str">
        <f t="shared" si="1"/>
        <v>Track Finial NA</v>
      </c>
      <c r="AU29" s="63" t="e">
        <f>IF(#REF!=$AT$9,$AW$7,$AV$7)</f>
        <v>#REF!</v>
      </c>
      <c r="AY29" s="50" t="e">
        <f>IF(#REF!=$AX$9,$BA$7,$AZ$7)</f>
        <v>#REF!</v>
      </c>
      <c r="BB29" s="50">
        <f t="shared" si="2"/>
        <v>2</v>
      </c>
      <c r="BR29" s="4" t="e">
        <f t="shared" si="3"/>
        <v>#N/A</v>
      </c>
      <c r="BX29" s="4" t="e">
        <f t="shared" si="4"/>
        <v>#N/A</v>
      </c>
      <c r="BZ29" s="4" t="e">
        <f t="shared" si="5"/>
        <v>#N/A</v>
      </c>
      <c r="CP29" s="96" t="e">
        <f t="shared" si="6"/>
        <v>#N/A</v>
      </c>
      <c r="CQ29" s="96" t="e">
        <f t="shared" si="7"/>
        <v>#N/A</v>
      </c>
      <c r="CR29" s="97" t="e">
        <f t="shared" si="13"/>
        <v>#N/A</v>
      </c>
      <c r="CS29" s="103" t="e">
        <f t="shared" si="8"/>
        <v>#N/A</v>
      </c>
      <c r="CT29" s="103" t="e">
        <f t="shared" si="9"/>
        <v>#N/A</v>
      </c>
      <c r="CW29" s="4" t="e">
        <f t="shared" si="10"/>
        <v>#N/A</v>
      </c>
      <c r="CX29" s="4" t="e">
        <f t="shared" si="11"/>
        <v>#N/A</v>
      </c>
      <c r="DC29" s="99" t="str">
        <f t="shared" si="14"/>
        <v/>
      </c>
    </row>
    <row r="30" spans="1:107" ht="30" customHeight="1" x14ac:dyDescent="0.2">
      <c r="A30" s="35">
        <v>23</v>
      </c>
      <c r="B30" s="30"/>
      <c r="C30" s="30"/>
      <c r="D30" s="30"/>
      <c r="E30" s="30"/>
      <c r="F30" s="32"/>
      <c r="G30" s="24"/>
      <c r="H30" s="24"/>
      <c r="I30" s="33"/>
      <c r="J30" s="33"/>
      <c r="K30" s="52"/>
      <c r="L30" s="32"/>
      <c r="M30" s="32"/>
      <c r="N30" s="32"/>
      <c r="O30" s="30"/>
      <c r="P30" s="30"/>
      <c r="Q30" s="34"/>
      <c r="R30" s="27"/>
      <c r="S30" s="28"/>
      <c r="AM30" s="63" t="b">
        <f t="shared" si="0"/>
        <v>0</v>
      </c>
      <c r="AP30" s="50" t="str">
        <f t="shared" si="1"/>
        <v>Track Finial NA</v>
      </c>
      <c r="AU30" s="63" t="e">
        <f>IF(#REF!=$AT$9,$AW$7,$AV$7)</f>
        <v>#REF!</v>
      </c>
      <c r="AY30" s="50" t="e">
        <f>IF(#REF!=$AX$9,$BA$7,$AZ$7)</f>
        <v>#REF!</v>
      </c>
      <c r="BB30" s="50">
        <f t="shared" si="2"/>
        <v>2</v>
      </c>
      <c r="BR30" s="4" t="e">
        <f t="shared" si="3"/>
        <v>#N/A</v>
      </c>
      <c r="BX30" s="4" t="e">
        <f t="shared" si="4"/>
        <v>#N/A</v>
      </c>
      <c r="BZ30" s="4" t="e">
        <f t="shared" si="5"/>
        <v>#N/A</v>
      </c>
      <c r="CP30" s="96" t="e">
        <f t="shared" si="6"/>
        <v>#N/A</v>
      </c>
      <c r="CQ30" s="96" t="e">
        <f t="shared" si="7"/>
        <v>#N/A</v>
      </c>
      <c r="CR30" s="97" t="e">
        <f t="shared" si="13"/>
        <v>#N/A</v>
      </c>
      <c r="CS30" s="103" t="e">
        <f t="shared" si="8"/>
        <v>#N/A</v>
      </c>
      <c r="CT30" s="103" t="e">
        <f t="shared" si="9"/>
        <v>#N/A</v>
      </c>
      <c r="CW30" s="4" t="e">
        <f t="shared" si="10"/>
        <v>#N/A</v>
      </c>
      <c r="CX30" s="4" t="e">
        <f t="shared" si="11"/>
        <v>#N/A</v>
      </c>
      <c r="DC30" s="99" t="str">
        <f t="shared" si="14"/>
        <v/>
      </c>
    </row>
    <row r="31" spans="1:107" ht="30" customHeight="1" x14ac:dyDescent="0.2">
      <c r="A31" s="35">
        <v>24</v>
      </c>
      <c r="B31" s="30"/>
      <c r="C31" s="30"/>
      <c r="D31" s="37"/>
      <c r="E31" s="30"/>
      <c r="F31" s="32"/>
      <c r="G31" s="24"/>
      <c r="H31" s="24"/>
      <c r="I31" s="33"/>
      <c r="J31" s="24"/>
      <c r="K31" s="54"/>
      <c r="L31" s="38"/>
      <c r="M31" s="32"/>
      <c r="N31" s="32"/>
      <c r="O31" s="30"/>
      <c r="P31" s="30"/>
      <c r="Q31" s="34"/>
      <c r="R31" s="27"/>
      <c r="S31" s="28"/>
      <c r="AM31" s="63" t="b">
        <f t="shared" si="0"/>
        <v>0</v>
      </c>
      <c r="AP31" s="50" t="str">
        <f t="shared" si="1"/>
        <v>Track Finial NA</v>
      </c>
      <c r="AU31" s="63" t="e">
        <f>IF(#REF!=$AT$9,$AW$7,$AV$7)</f>
        <v>#REF!</v>
      </c>
      <c r="AY31" s="50" t="e">
        <f>IF(#REF!=$AX$9,$BA$7,$AZ$7)</f>
        <v>#REF!</v>
      </c>
      <c r="BB31" s="50">
        <f t="shared" si="2"/>
        <v>2</v>
      </c>
      <c r="BR31" s="4" t="e">
        <f t="shared" si="3"/>
        <v>#N/A</v>
      </c>
      <c r="BX31" s="4" t="e">
        <f t="shared" si="4"/>
        <v>#N/A</v>
      </c>
      <c r="BZ31" s="4" t="e">
        <f t="shared" si="5"/>
        <v>#N/A</v>
      </c>
      <c r="CP31" s="96" t="e">
        <f t="shared" si="6"/>
        <v>#N/A</v>
      </c>
      <c r="CQ31" s="96" t="e">
        <f t="shared" si="7"/>
        <v>#N/A</v>
      </c>
      <c r="CR31" s="97" t="e">
        <f t="shared" si="13"/>
        <v>#N/A</v>
      </c>
      <c r="CS31" s="103" t="e">
        <f t="shared" si="8"/>
        <v>#N/A</v>
      </c>
      <c r="CT31" s="103" t="e">
        <f t="shared" si="9"/>
        <v>#N/A</v>
      </c>
      <c r="CW31" s="4" t="e">
        <f t="shared" si="10"/>
        <v>#N/A</v>
      </c>
      <c r="CX31" s="4" t="e">
        <f t="shared" si="11"/>
        <v>#N/A</v>
      </c>
      <c r="DC31" s="99" t="str">
        <f t="shared" si="14"/>
        <v/>
      </c>
    </row>
    <row r="32" spans="1:107" ht="30" customHeight="1" x14ac:dyDescent="0.2">
      <c r="A32" s="35">
        <v>25</v>
      </c>
      <c r="B32" s="30"/>
      <c r="C32" s="30"/>
      <c r="D32" s="37"/>
      <c r="E32" s="30"/>
      <c r="F32" s="32"/>
      <c r="G32" s="24"/>
      <c r="H32" s="24"/>
      <c r="I32" s="33"/>
      <c r="J32" s="33"/>
      <c r="K32" s="52"/>
      <c r="L32" s="32"/>
      <c r="M32" s="32"/>
      <c r="N32" s="32"/>
      <c r="O32" s="30"/>
      <c r="P32" s="30"/>
      <c r="Q32" s="34"/>
      <c r="R32" s="27"/>
      <c r="S32" s="28"/>
      <c r="AM32" s="63" t="b">
        <f t="shared" si="0"/>
        <v>0</v>
      </c>
      <c r="AP32" s="50" t="str">
        <f t="shared" si="1"/>
        <v>Track Finial NA</v>
      </c>
      <c r="AU32" s="63" t="e">
        <f>IF(#REF!=$AT$9,$AW$7,$AV$7)</f>
        <v>#REF!</v>
      </c>
      <c r="AY32" s="50" t="e">
        <f>IF(#REF!=$AX$9,$BA$7,$AZ$7)</f>
        <v>#REF!</v>
      </c>
      <c r="BB32" s="50">
        <f t="shared" si="2"/>
        <v>2</v>
      </c>
      <c r="BR32" s="4" t="e">
        <f t="shared" si="3"/>
        <v>#N/A</v>
      </c>
      <c r="BX32" s="4" t="e">
        <f t="shared" si="4"/>
        <v>#N/A</v>
      </c>
      <c r="BZ32" s="4" t="e">
        <f t="shared" si="5"/>
        <v>#N/A</v>
      </c>
      <c r="CP32" s="96" t="e">
        <f t="shared" si="6"/>
        <v>#N/A</v>
      </c>
      <c r="CQ32" s="96" t="e">
        <f t="shared" si="7"/>
        <v>#N/A</v>
      </c>
      <c r="CR32" s="97" t="e">
        <f t="shared" si="13"/>
        <v>#N/A</v>
      </c>
      <c r="CS32" s="103" t="e">
        <f t="shared" si="8"/>
        <v>#N/A</v>
      </c>
      <c r="CT32" s="103" t="e">
        <f t="shared" si="9"/>
        <v>#N/A</v>
      </c>
      <c r="CW32" s="4" t="e">
        <f t="shared" si="10"/>
        <v>#N/A</v>
      </c>
      <c r="CX32" s="4" t="e">
        <f t="shared" si="11"/>
        <v>#N/A</v>
      </c>
      <c r="DC32" s="99" t="str">
        <f t="shared" si="14"/>
        <v/>
      </c>
    </row>
    <row r="33" spans="1:107" ht="30" customHeight="1" x14ac:dyDescent="0.2">
      <c r="A33" s="35">
        <v>26</v>
      </c>
      <c r="B33" s="30"/>
      <c r="C33" s="30"/>
      <c r="D33" s="37"/>
      <c r="E33" s="30"/>
      <c r="F33" s="32"/>
      <c r="G33" s="24"/>
      <c r="H33" s="24"/>
      <c r="I33" s="33"/>
      <c r="J33" s="33"/>
      <c r="K33" s="52"/>
      <c r="L33" s="32"/>
      <c r="M33" s="32"/>
      <c r="N33" s="32"/>
      <c r="O33" s="30"/>
      <c r="P33" s="30"/>
      <c r="Q33" s="34"/>
      <c r="R33" s="27"/>
      <c r="S33" s="28"/>
      <c r="AM33" s="63" t="b">
        <f t="shared" si="0"/>
        <v>0</v>
      </c>
      <c r="AP33" s="50" t="str">
        <f t="shared" si="1"/>
        <v>Track Finial NA</v>
      </c>
      <c r="AU33" s="63" t="e">
        <f>IF(#REF!=$AT$9,$AW$7,$AV$7)</f>
        <v>#REF!</v>
      </c>
      <c r="AY33" s="50" t="e">
        <f>IF(#REF!=$AX$9,$BA$7,$AZ$7)</f>
        <v>#REF!</v>
      </c>
      <c r="BB33" s="50">
        <f t="shared" si="2"/>
        <v>2</v>
      </c>
      <c r="BR33" s="4" t="e">
        <f t="shared" si="3"/>
        <v>#N/A</v>
      </c>
      <c r="BX33" s="4" t="e">
        <f t="shared" si="4"/>
        <v>#N/A</v>
      </c>
      <c r="BZ33" s="4" t="e">
        <f t="shared" si="5"/>
        <v>#N/A</v>
      </c>
      <c r="CP33" s="96" t="e">
        <f t="shared" si="6"/>
        <v>#N/A</v>
      </c>
      <c r="CQ33" s="96" t="e">
        <f t="shared" si="7"/>
        <v>#N/A</v>
      </c>
      <c r="CR33" s="97" t="e">
        <f t="shared" si="13"/>
        <v>#N/A</v>
      </c>
      <c r="CS33" s="103" t="e">
        <f t="shared" si="8"/>
        <v>#N/A</v>
      </c>
      <c r="CT33" s="103" t="e">
        <f t="shared" si="9"/>
        <v>#N/A</v>
      </c>
      <c r="CW33" s="4" t="e">
        <f t="shared" si="10"/>
        <v>#N/A</v>
      </c>
      <c r="CX33" s="4" t="e">
        <f t="shared" si="11"/>
        <v>#N/A</v>
      </c>
      <c r="DC33" s="99" t="str">
        <f t="shared" si="14"/>
        <v/>
      </c>
    </row>
    <row r="34" spans="1:107" ht="30" customHeight="1" x14ac:dyDescent="0.2">
      <c r="A34" s="35">
        <v>27</v>
      </c>
      <c r="B34" s="30"/>
      <c r="C34" s="30"/>
      <c r="D34" s="37"/>
      <c r="E34" s="30"/>
      <c r="F34" s="32"/>
      <c r="G34" s="24"/>
      <c r="H34" s="24"/>
      <c r="I34" s="33"/>
      <c r="J34" s="33"/>
      <c r="K34" s="52"/>
      <c r="L34" s="32"/>
      <c r="M34" s="32"/>
      <c r="N34" s="32"/>
      <c r="O34" s="30"/>
      <c r="P34" s="30"/>
      <c r="Q34" s="34"/>
      <c r="R34" s="27"/>
      <c r="S34" s="28"/>
      <c r="AM34" s="63" t="b">
        <f t="shared" si="0"/>
        <v>0</v>
      </c>
      <c r="AP34" s="50" t="str">
        <f t="shared" si="1"/>
        <v>Track Finial NA</v>
      </c>
      <c r="AU34" s="63" t="e">
        <f>IF(#REF!=$AT$9,$AW$7,$AV$7)</f>
        <v>#REF!</v>
      </c>
      <c r="AY34" s="50" t="e">
        <f>IF(#REF!=$AX$9,$BA$7,$AZ$7)</f>
        <v>#REF!</v>
      </c>
      <c r="BB34" s="50">
        <f t="shared" si="2"/>
        <v>2</v>
      </c>
      <c r="BR34" s="4" t="e">
        <f t="shared" si="3"/>
        <v>#N/A</v>
      </c>
      <c r="BX34" s="4" t="e">
        <f t="shared" si="4"/>
        <v>#N/A</v>
      </c>
      <c r="BZ34" s="4" t="e">
        <f t="shared" si="5"/>
        <v>#N/A</v>
      </c>
      <c r="CP34" s="96" t="e">
        <f t="shared" si="6"/>
        <v>#N/A</v>
      </c>
      <c r="CQ34" s="96" t="e">
        <f t="shared" si="7"/>
        <v>#N/A</v>
      </c>
      <c r="CR34" s="97" t="e">
        <f t="shared" si="13"/>
        <v>#N/A</v>
      </c>
      <c r="CS34" s="103" t="e">
        <f t="shared" si="8"/>
        <v>#N/A</v>
      </c>
      <c r="CT34" s="103" t="e">
        <f t="shared" si="9"/>
        <v>#N/A</v>
      </c>
      <c r="CW34" s="4" t="e">
        <f t="shared" si="10"/>
        <v>#N/A</v>
      </c>
      <c r="CX34" s="4" t="e">
        <f t="shared" si="11"/>
        <v>#N/A</v>
      </c>
      <c r="DC34" s="99" t="str">
        <f t="shared" si="14"/>
        <v/>
      </c>
    </row>
    <row r="35" spans="1:107" ht="30" customHeight="1" x14ac:dyDescent="0.2">
      <c r="A35" s="35">
        <v>28</v>
      </c>
      <c r="B35" s="30"/>
      <c r="C35" s="30"/>
      <c r="D35" s="37"/>
      <c r="E35" s="30"/>
      <c r="F35" s="32"/>
      <c r="G35" s="24"/>
      <c r="H35" s="24"/>
      <c r="I35" s="33"/>
      <c r="J35" s="33"/>
      <c r="K35" s="52"/>
      <c r="L35" s="32"/>
      <c r="M35" s="32"/>
      <c r="N35" s="32"/>
      <c r="O35" s="30"/>
      <c r="P35" s="30"/>
      <c r="Q35" s="34"/>
      <c r="R35" s="27"/>
      <c r="S35" s="28"/>
      <c r="AM35" s="63" t="b">
        <f t="shared" si="0"/>
        <v>0</v>
      </c>
      <c r="AP35" s="50" t="str">
        <f t="shared" si="1"/>
        <v>Track Finial NA</v>
      </c>
      <c r="AU35" s="63" t="e">
        <f>IF(#REF!=$AT$9,$AW$7,$AV$7)</f>
        <v>#REF!</v>
      </c>
      <c r="AY35" s="50" t="e">
        <f>IF(#REF!=$AX$9,$BA$7,$AZ$7)</f>
        <v>#REF!</v>
      </c>
      <c r="BB35" s="50">
        <f t="shared" si="2"/>
        <v>2</v>
      </c>
      <c r="BR35" s="4" t="e">
        <f t="shared" si="3"/>
        <v>#N/A</v>
      </c>
      <c r="BX35" s="4" t="e">
        <f t="shared" si="4"/>
        <v>#N/A</v>
      </c>
      <c r="BZ35" s="4" t="e">
        <f t="shared" si="5"/>
        <v>#N/A</v>
      </c>
      <c r="CP35" s="96" t="e">
        <f t="shared" si="6"/>
        <v>#N/A</v>
      </c>
      <c r="CQ35" s="96" t="e">
        <f t="shared" si="7"/>
        <v>#N/A</v>
      </c>
      <c r="CR35" s="97" t="e">
        <f t="shared" si="13"/>
        <v>#N/A</v>
      </c>
      <c r="CS35" s="103" t="e">
        <f t="shared" si="8"/>
        <v>#N/A</v>
      </c>
      <c r="CT35" s="103" t="e">
        <f t="shared" si="9"/>
        <v>#N/A</v>
      </c>
      <c r="CW35" s="4" t="e">
        <f t="shared" si="10"/>
        <v>#N/A</v>
      </c>
      <c r="CX35" s="4" t="e">
        <f t="shared" si="11"/>
        <v>#N/A</v>
      </c>
      <c r="DC35" s="99" t="str">
        <f t="shared" si="14"/>
        <v/>
      </c>
    </row>
    <row r="36" spans="1:107" ht="30" customHeight="1" x14ac:dyDescent="0.2">
      <c r="A36" s="35">
        <v>29</v>
      </c>
      <c r="B36" s="30"/>
      <c r="C36" s="30"/>
      <c r="D36" s="37"/>
      <c r="E36" s="30"/>
      <c r="F36" s="32"/>
      <c r="G36" s="24"/>
      <c r="H36" s="24"/>
      <c r="I36" s="33"/>
      <c r="J36" s="33"/>
      <c r="K36" s="52"/>
      <c r="L36" s="32"/>
      <c r="M36" s="32"/>
      <c r="N36" s="32"/>
      <c r="O36" s="30"/>
      <c r="P36" s="30"/>
      <c r="Q36" s="34"/>
      <c r="R36" s="27"/>
      <c r="S36" s="28"/>
      <c r="AM36" s="63" t="b">
        <f t="shared" si="0"/>
        <v>0</v>
      </c>
      <c r="AP36" s="50" t="str">
        <f t="shared" si="1"/>
        <v>Track Finial NA</v>
      </c>
      <c r="AU36" s="63" t="e">
        <f>IF(#REF!=$AT$9,$AW$7,$AV$7)</f>
        <v>#REF!</v>
      </c>
      <c r="AY36" s="50" t="e">
        <f>IF(#REF!=$AX$9,$BA$7,$AZ$7)</f>
        <v>#REF!</v>
      </c>
      <c r="BB36" s="50">
        <f t="shared" si="2"/>
        <v>2</v>
      </c>
      <c r="BR36" s="4" t="e">
        <f t="shared" si="3"/>
        <v>#N/A</v>
      </c>
      <c r="BX36" s="4" t="e">
        <f t="shared" si="4"/>
        <v>#N/A</v>
      </c>
      <c r="BZ36" s="4" t="e">
        <f t="shared" si="5"/>
        <v>#N/A</v>
      </c>
      <c r="CP36" s="96" t="e">
        <f t="shared" si="6"/>
        <v>#N/A</v>
      </c>
      <c r="CQ36" s="96" t="e">
        <f t="shared" si="7"/>
        <v>#N/A</v>
      </c>
      <c r="CR36" s="97" t="e">
        <f t="shared" si="13"/>
        <v>#N/A</v>
      </c>
      <c r="CS36" s="103" t="e">
        <f t="shared" si="8"/>
        <v>#N/A</v>
      </c>
      <c r="CT36" s="103" t="e">
        <f t="shared" si="9"/>
        <v>#N/A</v>
      </c>
      <c r="CW36" s="4" t="e">
        <f t="shared" si="10"/>
        <v>#N/A</v>
      </c>
      <c r="CX36" s="4" t="e">
        <f t="shared" si="11"/>
        <v>#N/A</v>
      </c>
      <c r="DC36" s="99" t="str">
        <f t="shared" si="14"/>
        <v/>
      </c>
    </row>
    <row r="37" spans="1:107" ht="30" customHeight="1" x14ac:dyDescent="0.2">
      <c r="A37" s="35">
        <v>30</v>
      </c>
      <c r="B37" s="30"/>
      <c r="C37" s="30"/>
      <c r="D37" s="37"/>
      <c r="E37" s="30"/>
      <c r="F37" s="32"/>
      <c r="G37" s="24"/>
      <c r="H37" s="24"/>
      <c r="I37" s="33"/>
      <c r="J37" s="33"/>
      <c r="K37" s="52"/>
      <c r="L37" s="32"/>
      <c r="M37" s="32"/>
      <c r="N37" s="32"/>
      <c r="O37" s="30"/>
      <c r="P37" s="30"/>
      <c r="Q37" s="34"/>
      <c r="R37" s="27"/>
      <c r="S37" s="28"/>
      <c r="AM37" s="63" t="b">
        <f t="shared" si="0"/>
        <v>0</v>
      </c>
      <c r="AP37" s="50" t="str">
        <f t="shared" si="1"/>
        <v>Track Finial NA</v>
      </c>
      <c r="AU37" s="63" t="e">
        <f>IF(#REF!=$AT$9,$AW$7,$AV$7)</f>
        <v>#REF!</v>
      </c>
      <c r="AY37" s="50" t="e">
        <f>IF(#REF!=$AX$9,$BA$7,$AZ$7)</f>
        <v>#REF!</v>
      </c>
      <c r="BB37" s="50">
        <f t="shared" si="2"/>
        <v>2</v>
      </c>
      <c r="BR37" s="4" t="e">
        <f t="shared" si="3"/>
        <v>#N/A</v>
      </c>
      <c r="BX37" s="4" t="e">
        <f t="shared" si="4"/>
        <v>#N/A</v>
      </c>
      <c r="BZ37" s="4" t="e">
        <f t="shared" si="5"/>
        <v>#N/A</v>
      </c>
      <c r="CP37" s="96" t="e">
        <f t="shared" si="6"/>
        <v>#N/A</v>
      </c>
      <c r="CQ37" s="96" t="e">
        <f t="shared" si="7"/>
        <v>#N/A</v>
      </c>
      <c r="CR37" s="97" t="e">
        <f t="shared" si="13"/>
        <v>#N/A</v>
      </c>
      <c r="CS37" s="103" t="e">
        <f t="shared" si="8"/>
        <v>#N/A</v>
      </c>
      <c r="CT37" s="103" t="e">
        <f t="shared" si="9"/>
        <v>#N/A</v>
      </c>
      <c r="CW37" s="4" t="e">
        <f t="shared" si="10"/>
        <v>#N/A</v>
      </c>
      <c r="CX37" s="4" t="e">
        <f t="shared" si="11"/>
        <v>#N/A</v>
      </c>
      <c r="DC37" s="99" t="str">
        <f t="shared" si="14"/>
        <v/>
      </c>
    </row>
    <row r="38" spans="1:107" ht="30" customHeight="1" x14ac:dyDescent="0.2">
      <c r="A38" s="35">
        <v>31</v>
      </c>
      <c r="B38" s="30"/>
      <c r="C38" s="30"/>
      <c r="D38" s="37"/>
      <c r="E38" s="30"/>
      <c r="F38" s="32"/>
      <c r="G38" s="24"/>
      <c r="H38" s="24"/>
      <c r="I38" s="33"/>
      <c r="J38" s="33"/>
      <c r="K38" s="52"/>
      <c r="L38" s="32"/>
      <c r="M38" s="32"/>
      <c r="N38" s="32"/>
      <c r="O38" s="30"/>
      <c r="P38" s="30"/>
      <c r="Q38" s="34"/>
      <c r="R38" s="27"/>
      <c r="S38" s="28"/>
      <c r="AM38" s="63" t="b">
        <f t="shared" si="0"/>
        <v>0</v>
      </c>
      <c r="AP38" s="50" t="str">
        <f t="shared" si="1"/>
        <v>Track Finial NA</v>
      </c>
      <c r="AU38" s="63" t="e">
        <f>IF(#REF!=$AT$9,$AW$7,$AV$7)</f>
        <v>#REF!</v>
      </c>
      <c r="AY38" s="50" t="e">
        <f>IF(#REF!=$AX$9,$BA$7,$AZ$7)</f>
        <v>#REF!</v>
      </c>
      <c r="BB38" s="50">
        <f t="shared" si="2"/>
        <v>2</v>
      </c>
      <c r="BR38" s="4" t="e">
        <f t="shared" si="3"/>
        <v>#N/A</v>
      </c>
      <c r="BX38" s="4" t="e">
        <f t="shared" si="4"/>
        <v>#N/A</v>
      </c>
      <c r="BZ38" s="4" t="e">
        <f t="shared" si="5"/>
        <v>#N/A</v>
      </c>
      <c r="CP38" s="96" t="e">
        <f t="shared" si="6"/>
        <v>#N/A</v>
      </c>
      <c r="CQ38" s="96" t="e">
        <f t="shared" si="7"/>
        <v>#N/A</v>
      </c>
      <c r="CR38" s="97" t="e">
        <f t="shared" si="13"/>
        <v>#N/A</v>
      </c>
      <c r="CS38" s="103" t="e">
        <f t="shared" si="8"/>
        <v>#N/A</v>
      </c>
      <c r="CT38" s="103" t="e">
        <f t="shared" si="9"/>
        <v>#N/A</v>
      </c>
      <c r="CW38" s="4" t="e">
        <f t="shared" si="10"/>
        <v>#N/A</v>
      </c>
      <c r="CX38" s="4" t="e">
        <f t="shared" si="11"/>
        <v>#N/A</v>
      </c>
      <c r="DC38" s="99" t="str">
        <f t="shared" si="14"/>
        <v/>
      </c>
    </row>
    <row r="39" spans="1:107" ht="30" customHeight="1" x14ac:dyDescent="0.2">
      <c r="A39" s="35">
        <v>32</v>
      </c>
      <c r="B39" s="30"/>
      <c r="C39" s="30"/>
      <c r="D39" s="37"/>
      <c r="E39" s="30"/>
      <c r="F39" s="32"/>
      <c r="G39" s="24"/>
      <c r="H39" s="24"/>
      <c r="I39" s="33"/>
      <c r="J39" s="33"/>
      <c r="K39" s="52"/>
      <c r="L39" s="32"/>
      <c r="M39" s="32"/>
      <c r="N39" s="32"/>
      <c r="O39" s="30"/>
      <c r="P39" s="30"/>
      <c r="Q39" s="34"/>
      <c r="R39" s="27"/>
      <c r="S39" s="28"/>
      <c r="AM39" s="63" t="b">
        <f t="shared" si="0"/>
        <v>0</v>
      </c>
      <c r="AP39" s="50" t="str">
        <f t="shared" si="1"/>
        <v>Track Finial NA</v>
      </c>
      <c r="AU39" s="63" t="e">
        <f>IF(#REF!=$AT$9,$AW$7,$AV$7)</f>
        <v>#REF!</v>
      </c>
      <c r="AY39" s="50" t="e">
        <f>IF(#REF!=$AX$9,$BA$7,$AZ$7)</f>
        <v>#REF!</v>
      </c>
      <c r="BB39" s="50">
        <f t="shared" si="2"/>
        <v>2</v>
      </c>
      <c r="BR39" s="4" t="e">
        <f t="shared" si="3"/>
        <v>#N/A</v>
      </c>
      <c r="BX39" s="4" t="e">
        <f t="shared" si="4"/>
        <v>#N/A</v>
      </c>
      <c r="BZ39" s="4" t="e">
        <f t="shared" si="5"/>
        <v>#N/A</v>
      </c>
      <c r="CP39" s="96" t="e">
        <f t="shared" si="6"/>
        <v>#N/A</v>
      </c>
      <c r="CQ39" s="96" t="e">
        <f t="shared" si="7"/>
        <v>#N/A</v>
      </c>
      <c r="CR39" s="97" t="e">
        <f t="shared" si="13"/>
        <v>#N/A</v>
      </c>
      <c r="CS39" s="103" t="e">
        <f t="shared" si="8"/>
        <v>#N/A</v>
      </c>
      <c r="CT39" s="103" t="e">
        <f t="shared" si="9"/>
        <v>#N/A</v>
      </c>
      <c r="CW39" s="4" t="e">
        <f t="shared" si="10"/>
        <v>#N/A</v>
      </c>
      <c r="CX39" s="4" t="e">
        <f t="shared" si="11"/>
        <v>#N/A</v>
      </c>
      <c r="DC39" s="99" t="str">
        <f t="shared" si="14"/>
        <v/>
      </c>
    </row>
    <row r="40" spans="1:107" ht="30" customHeight="1" x14ac:dyDescent="0.2">
      <c r="A40" s="35">
        <v>33</v>
      </c>
      <c r="B40" s="30"/>
      <c r="C40" s="30"/>
      <c r="D40" s="37"/>
      <c r="E40" s="30"/>
      <c r="F40" s="32"/>
      <c r="G40" s="24"/>
      <c r="H40" s="24"/>
      <c r="I40" s="33"/>
      <c r="J40" s="33"/>
      <c r="K40" s="52"/>
      <c r="L40" s="32"/>
      <c r="M40" s="32"/>
      <c r="N40" s="32"/>
      <c r="O40" s="30"/>
      <c r="P40" s="30"/>
      <c r="Q40" s="34"/>
      <c r="R40" s="27"/>
      <c r="S40" s="28"/>
      <c r="AM40" s="63" t="b">
        <f t="shared" ref="AM40:AM57" si="17">IF(L40=$AL$8,$AN$7,IF(L40=$AL$9,$AO$7,IF(L40=$AL$10,$BG$7)))</f>
        <v>0</v>
      </c>
      <c r="AP40" s="50" t="str">
        <f t="shared" ref="AP40:AP57" si="18">IF(L40=$AL$9,$AR$7,$AQ$7)</f>
        <v>Track Finial NA</v>
      </c>
      <c r="AU40" s="63" t="e">
        <f>IF(#REF!=$AT$9,$AW$7,$AV$7)</f>
        <v>#REF!</v>
      </c>
      <c r="AY40" s="50" t="e">
        <f>IF(#REF!=$AX$9,$BA$7,$AZ$7)</f>
        <v>#REF!</v>
      </c>
      <c r="BB40" s="50">
        <f t="shared" ref="BB40:BB57" si="19">IF(G40&lt;1000,2,IF(G40&lt;2000,3,IF(G40&lt;2500,4,IF(G40&lt;3000,6,IF(G40&lt;3500,7,IF(G40&lt;4000,8,IF(G40&lt;4500,9,IF(G40&lt;5000,10,IF(G40&lt;5500,11,IF(G40&lt;=6000,12, IF(G40&gt;=6001,"N/A")))))))))))</f>
        <v>2</v>
      </c>
      <c r="BR40" s="4" t="e">
        <f t="shared" ref="BR40:BR57" si="20">VLOOKUP(E40,$BP$8:$BQ$18,2,FALSE)</f>
        <v>#N/A</v>
      </c>
      <c r="BX40" s="4" t="e">
        <f t="shared" ref="BX40:BX57" si="21">VLOOKUP(L40,$BT$8:$BU$17,2,FALSE)</f>
        <v>#N/A</v>
      </c>
      <c r="BZ40" s="4" t="e">
        <f t="shared" ref="BZ40:BZ57" si="22">VLOOKUP(L40,$BT$8:$BV$17,3,FALSE)</f>
        <v>#N/A</v>
      </c>
      <c r="CP40" s="96" t="e">
        <f t="shared" ref="CP40:CP57" si="23">MATCH(L40,$CM$8:$CM$17,0)</f>
        <v>#N/A</v>
      </c>
      <c r="CQ40" s="96" t="e">
        <f t="shared" ref="CQ40:CQ57" si="24">MATCH(J40,$CN$7:$CO$7,0)</f>
        <v>#N/A</v>
      </c>
      <c r="CR40" s="97" t="e">
        <f t="shared" si="13"/>
        <v>#N/A</v>
      </c>
      <c r="CS40" s="103" t="e">
        <f t="shared" ref="CS40:CS71" si="25">IF(OR(L40=$CS$5,L40=$CS$6),CT40,CR40)</f>
        <v>#N/A</v>
      </c>
      <c r="CT40" s="103" t="e">
        <f t="shared" ref="CT40:CT57" si="26">IF(AND(E40=$CT$6,J40=$CT$5), $CZ$7,CR40)</f>
        <v>#N/A</v>
      </c>
      <c r="CW40" s="4" t="e">
        <f t="shared" ref="CW40:CW57" si="27">VLOOKUP(L40,$CU$8:$CV$17,2,FALSE)</f>
        <v>#N/A</v>
      </c>
      <c r="CX40" s="4" t="e">
        <f t="shared" ref="CX40:CX71" si="28">IF(G40&gt;CW40,"Oversize","")</f>
        <v>#N/A</v>
      </c>
      <c r="DC40" s="99" t="str">
        <f t="shared" si="14"/>
        <v/>
      </c>
    </row>
    <row r="41" spans="1:107" ht="30" customHeight="1" x14ac:dyDescent="0.2">
      <c r="A41" s="35">
        <v>34</v>
      </c>
      <c r="B41" s="30"/>
      <c r="C41" s="30"/>
      <c r="D41" s="37"/>
      <c r="E41" s="30"/>
      <c r="F41" s="32"/>
      <c r="G41" s="24"/>
      <c r="H41" s="24"/>
      <c r="I41" s="33"/>
      <c r="J41" s="33"/>
      <c r="K41" s="52"/>
      <c r="L41" s="32"/>
      <c r="M41" s="32"/>
      <c r="N41" s="32"/>
      <c r="O41" s="30"/>
      <c r="P41" s="30"/>
      <c r="Q41" s="34"/>
      <c r="R41" s="27"/>
      <c r="S41" s="28"/>
      <c r="AM41" s="63" t="b">
        <f t="shared" si="17"/>
        <v>0</v>
      </c>
      <c r="AP41" s="50" t="str">
        <f t="shared" si="18"/>
        <v>Track Finial NA</v>
      </c>
      <c r="AU41" s="63" t="e">
        <f>IF(#REF!=$AT$9,$AW$7,$AV$7)</f>
        <v>#REF!</v>
      </c>
      <c r="AY41" s="50" t="e">
        <f>IF(#REF!=$AX$9,$BA$7,$AZ$7)</f>
        <v>#REF!</v>
      </c>
      <c r="BB41" s="50">
        <f t="shared" si="19"/>
        <v>2</v>
      </c>
      <c r="BR41" s="4" t="e">
        <f t="shared" si="20"/>
        <v>#N/A</v>
      </c>
      <c r="BX41" s="4" t="e">
        <f t="shared" si="21"/>
        <v>#N/A</v>
      </c>
      <c r="BZ41" s="4" t="e">
        <f t="shared" si="22"/>
        <v>#N/A</v>
      </c>
      <c r="CP41" s="96" t="e">
        <f t="shared" si="23"/>
        <v>#N/A</v>
      </c>
      <c r="CQ41" s="96" t="e">
        <f t="shared" si="24"/>
        <v>#N/A</v>
      </c>
      <c r="CR41" s="97" t="e">
        <f t="shared" si="13"/>
        <v>#N/A</v>
      </c>
      <c r="CS41" s="103" t="e">
        <f t="shared" si="25"/>
        <v>#N/A</v>
      </c>
      <c r="CT41" s="103" t="e">
        <f t="shared" si="26"/>
        <v>#N/A</v>
      </c>
      <c r="CW41" s="4" t="e">
        <f t="shared" si="27"/>
        <v>#N/A</v>
      </c>
      <c r="CX41" s="4" t="e">
        <f t="shared" si="28"/>
        <v>#N/A</v>
      </c>
      <c r="DC41" s="99" t="str">
        <f t="shared" si="14"/>
        <v/>
      </c>
    </row>
    <row r="42" spans="1:107" ht="30" customHeight="1" x14ac:dyDescent="0.2">
      <c r="A42" s="35">
        <v>35</v>
      </c>
      <c r="B42" s="30"/>
      <c r="C42" s="30"/>
      <c r="D42" s="37"/>
      <c r="E42" s="30"/>
      <c r="F42" s="32"/>
      <c r="G42" s="24"/>
      <c r="H42" s="24"/>
      <c r="I42" s="33"/>
      <c r="J42" s="33"/>
      <c r="K42" s="52"/>
      <c r="L42" s="32"/>
      <c r="M42" s="32"/>
      <c r="N42" s="32"/>
      <c r="O42" s="30"/>
      <c r="P42" s="30"/>
      <c r="Q42" s="34"/>
      <c r="R42" s="27"/>
      <c r="S42" s="28"/>
      <c r="AM42" s="63" t="b">
        <f t="shared" si="17"/>
        <v>0</v>
      </c>
      <c r="AP42" s="50" t="str">
        <f t="shared" si="18"/>
        <v>Track Finial NA</v>
      </c>
      <c r="AU42" s="63" t="e">
        <f>IF(#REF!=$AT$9,$AW$7,$AV$7)</f>
        <v>#REF!</v>
      </c>
      <c r="AY42" s="50" t="e">
        <f>IF(#REF!=$AX$9,$BA$7,$AZ$7)</f>
        <v>#REF!</v>
      </c>
      <c r="BB42" s="50">
        <f t="shared" si="19"/>
        <v>2</v>
      </c>
      <c r="BR42" s="4" t="e">
        <f t="shared" si="20"/>
        <v>#N/A</v>
      </c>
      <c r="BX42" s="4" t="e">
        <f t="shared" si="21"/>
        <v>#N/A</v>
      </c>
      <c r="BZ42" s="4" t="e">
        <f t="shared" si="22"/>
        <v>#N/A</v>
      </c>
      <c r="CP42" s="96" t="e">
        <f t="shared" si="23"/>
        <v>#N/A</v>
      </c>
      <c r="CQ42" s="96" t="e">
        <f t="shared" si="24"/>
        <v>#N/A</v>
      </c>
      <c r="CR42" s="97" t="e">
        <f t="shared" si="13"/>
        <v>#N/A</v>
      </c>
      <c r="CS42" s="103" t="e">
        <f t="shared" si="25"/>
        <v>#N/A</v>
      </c>
      <c r="CT42" s="103" t="e">
        <f t="shared" si="26"/>
        <v>#N/A</v>
      </c>
      <c r="CW42" s="4" t="e">
        <f t="shared" si="27"/>
        <v>#N/A</v>
      </c>
      <c r="CX42" s="4" t="e">
        <f t="shared" si="28"/>
        <v>#N/A</v>
      </c>
      <c r="DC42" s="99" t="str">
        <f t="shared" si="14"/>
        <v/>
      </c>
    </row>
    <row r="43" spans="1:107" ht="30" customHeight="1" x14ac:dyDescent="0.2">
      <c r="A43" s="35">
        <v>36</v>
      </c>
      <c r="B43" s="30"/>
      <c r="C43" s="30"/>
      <c r="D43" s="37"/>
      <c r="E43" s="30"/>
      <c r="F43" s="32"/>
      <c r="G43" s="24"/>
      <c r="H43" s="24"/>
      <c r="I43" s="33"/>
      <c r="J43" s="33"/>
      <c r="K43" s="52"/>
      <c r="L43" s="32"/>
      <c r="M43" s="32"/>
      <c r="N43" s="32"/>
      <c r="O43" s="30"/>
      <c r="P43" s="30"/>
      <c r="Q43" s="34"/>
      <c r="R43" s="27"/>
      <c r="S43" s="28"/>
      <c r="AM43" s="63" t="b">
        <f t="shared" si="17"/>
        <v>0</v>
      </c>
      <c r="AP43" s="50" t="str">
        <f t="shared" si="18"/>
        <v>Track Finial NA</v>
      </c>
      <c r="AU43" s="63" t="e">
        <f>IF(#REF!=$AT$9,$AW$7,$AV$7)</f>
        <v>#REF!</v>
      </c>
      <c r="AY43" s="50" t="e">
        <f>IF(#REF!=$AX$9,$BA$7,$AZ$7)</f>
        <v>#REF!</v>
      </c>
      <c r="BB43" s="50">
        <f t="shared" si="19"/>
        <v>2</v>
      </c>
      <c r="BR43" s="4" t="e">
        <f t="shared" si="20"/>
        <v>#N/A</v>
      </c>
      <c r="BX43" s="4" t="e">
        <f t="shared" si="21"/>
        <v>#N/A</v>
      </c>
      <c r="BZ43" s="4" t="e">
        <f t="shared" si="22"/>
        <v>#N/A</v>
      </c>
      <c r="CP43" s="96" t="e">
        <f t="shared" si="23"/>
        <v>#N/A</v>
      </c>
      <c r="CQ43" s="96" t="e">
        <f t="shared" si="24"/>
        <v>#N/A</v>
      </c>
      <c r="CR43" s="97" t="e">
        <f t="shared" si="13"/>
        <v>#N/A</v>
      </c>
      <c r="CS43" s="103" t="e">
        <f t="shared" si="25"/>
        <v>#N/A</v>
      </c>
      <c r="CT43" s="103" t="e">
        <f t="shared" si="26"/>
        <v>#N/A</v>
      </c>
      <c r="CW43" s="4" t="e">
        <f t="shared" si="27"/>
        <v>#N/A</v>
      </c>
      <c r="CX43" s="4" t="e">
        <f t="shared" si="28"/>
        <v>#N/A</v>
      </c>
      <c r="DC43" s="99" t="str">
        <f t="shared" si="14"/>
        <v/>
      </c>
    </row>
    <row r="44" spans="1:107" ht="30" customHeight="1" x14ac:dyDescent="0.2">
      <c r="A44" s="35">
        <v>37</v>
      </c>
      <c r="B44" s="30"/>
      <c r="C44" s="30"/>
      <c r="D44" s="37"/>
      <c r="E44" s="30"/>
      <c r="F44" s="32"/>
      <c r="G44" s="24"/>
      <c r="H44" s="24"/>
      <c r="I44" s="33"/>
      <c r="J44" s="33"/>
      <c r="K44" s="52"/>
      <c r="L44" s="32"/>
      <c r="M44" s="32"/>
      <c r="N44" s="32"/>
      <c r="O44" s="30"/>
      <c r="P44" s="30"/>
      <c r="Q44" s="34"/>
      <c r="R44" s="27"/>
      <c r="S44" s="28"/>
      <c r="AM44" s="63" t="b">
        <f t="shared" si="17"/>
        <v>0</v>
      </c>
      <c r="AP44" s="50" t="str">
        <f t="shared" si="18"/>
        <v>Track Finial NA</v>
      </c>
      <c r="AU44" s="63" t="e">
        <f>IF(#REF!=$AT$9,$AW$7,$AV$7)</f>
        <v>#REF!</v>
      </c>
      <c r="AY44" s="50" t="e">
        <f>IF(#REF!=$AX$9,$BA$7,$AZ$7)</f>
        <v>#REF!</v>
      </c>
      <c r="BB44" s="50">
        <f t="shared" si="19"/>
        <v>2</v>
      </c>
      <c r="BR44" s="4" t="e">
        <f t="shared" si="20"/>
        <v>#N/A</v>
      </c>
      <c r="BX44" s="4" t="e">
        <f t="shared" si="21"/>
        <v>#N/A</v>
      </c>
      <c r="BZ44" s="4" t="e">
        <f t="shared" si="22"/>
        <v>#N/A</v>
      </c>
      <c r="CP44" s="96" t="e">
        <f t="shared" si="23"/>
        <v>#N/A</v>
      </c>
      <c r="CQ44" s="96" t="e">
        <f t="shared" si="24"/>
        <v>#N/A</v>
      </c>
      <c r="CR44" s="97" t="e">
        <f t="shared" si="13"/>
        <v>#N/A</v>
      </c>
      <c r="CS44" s="103" t="e">
        <f t="shared" si="25"/>
        <v>#N/A</v>
      </c>
      <c r="CT44" s="103" t="e">
        <f t="shared" si="26"/>
        <v>#N/A</v>
      </c>
      <c r="CW44" s="4" t="e">
        <f t="shared" si="27"/>
        <v>#N/A</v>
      </c>
      <c r="CX44" s="4" t="e">
        <f t="shared" si="28"/>
        <v>#N/A</v>
      </c>
      <c r="DC44" s="99" t="str">
        <f t="shared" si="14"/>
        <v/>
      </c>
    </row>
    <row r="45" spans="1:107" ht="30" customHeight="1" x14ac:dyDescent="0.2">
      <c r="A45" s="35">
        <v>38</v>
      </c>
      <c r="B45" s="30"/>
      <c r="C45" s="30"/>
      <c r="D45" s="37"/>
      <c r="E45" s="30"/>
      <c r="F45" s="32"/>
      <c r="G45" s="24"/>
      <c r="H45" s="24"/>
      <c r="I45" s="33"/>
      <c r="J45" s="33"/>
      <c r="K45" s="52"/>
      <c r="L45" s="32"/>
      <c r="M45" s="32"/>
      <c r="N45" s="32"/>
      <c r="O45" s="30"/>
      <c r="P45" s="30"/>
      <c r="Q45" s="34"/>
      <c r="R45" s="27"/>
      <c r="S45" s="28"/>
      <c r="AM45" s="63" t="b">
        <f t="shared" si="17"/>
        <v>0</v>
      </c>
      <c r="AP45" s="50" t="str">
        <f t="shared" si="18"/>
        <v>Track Finial NA</v>
      </c>
      <c r="AU45" s="63" t="e">
        <f>IF(#REF!=$AT$9,$AW$7,$AV$7)</f>
        <v>#REF!</v>
      </c>
      <c r="AY45" s="50" t="e">
        <f>IF(#REF!=$AX$9,$BA$7,$AZ$7)</f>
        <v>#REF!</v>
      </c>
      <c r="BB45" s="50">
        <f t="shared" si="19"/>
        <v>2</v>
      </c>
      <c r="BR45" s="4" t="e">
        <f t="shared" si="20"/>
        <v>#N/A</v>
      </c>
      <c r="BX45" s="4" t="e">
        <f t="shared" si="21"/>
        <v>#N/A</v>
      </c>
      <c r="BZ45" s="4" t="e">
        <f t="shared" si="22"/>
        <v>#N/A</v>
      </c>
      <c r="CP45" s="96" t="e">
        <f t="shared" si="23"/>
        <v>#N/A</v>
      </c>
      <c r="CQ45" s="96" t="e">
        <f t="shared" si="24"/>
        <v>#N/A</v>
      </c>
      <c r="CR45" s="97" t="e">
        <f t="shared" si="13"/>
        <v>#N/A</v>
      </c>
      <c r="CS45" s="103" t="e">
        <f t="shared" si="25"/>
        <v>#N/A</v>
      </c>
      <c r="CT45" s="103" t="e">
        <f t="shared" si="26"/>
        <v>#N/A</v>
      </c>
      <c r="CW45" s="4" t="e">
        <f t="shared" si="27"/>
        <v>#N/A</v>
      </c>
      <c r="CX45" s="4" t="e">
        <f t="shared" si="28"/>
        <v>#N/A</v>
      </c>
      <c r="DC45" s="99" t="str">
        <f t="shared" si="14"/>
        <v/>
      </c>
    </row>
    <row r="46" spans="1:107" ht="30" customHeight="1" x14ac:dyDescent="0.2">
      <c r="A46" s="35">
        <v>39</v>
      </c>
      <c r="B46" s="30"/>
      <c r="C46" s="30"/>
      <c r="D46" s="37"/>
      <c r="E46" s="30"/>
      <c r="F46" s="32"/>
      <c r="G46" s="24"/>
      <c r="H46" s="24"/>
      <c r="I46" s="33"/>
      <c r="J46" s="33"/>
      <c r="K46" s="52"/>
      <c r="L46" s="32"/>
      <c r="M46" s="32"/>
      <c r="N46" s="32"/>
      <c r="O46" s="30"/>
      <c r="P46" s="30"/>
      <c r="Q46" s="34"/>
      <c r="R46" s="27"/>
      <c r="S46" s="28"/>
      <c r="AM46" s="63" t="b">
        <f t="shared" si="17"/>
        <v>0</v>
      </c>
      <c r="AP46" s="50" t="str">
        <f t="shared" si="18"/>
        <v>Track Finial NA</v>
      </c>
      <c r="AU46" s="63" t="e">
        <f>IF(#REF!=$AT$9,$AW$7,$AV$7)</f>
        <v>#REF!</v>
      </c>
      <c r="AY46" s="50" t="e">
        <f>IF(#REF!=$AX$9,$BA$7,$AZ$7)</f>
        <v>#REF!</v>
      </c>
      <c r="BB46" s="50">
        <f t="shared" si="19"/>
        <v>2</v>
      </c>
      <c r="BR46" s="4" t="e">
        <f t="shared" si="20"/>
        <v>#N/A</v>
      </c>
      <c r="BX46" s="4" t="e">
        <f t="shared" si="21"/>
        <v>#N/A</v>
      </c>
      <c r="BZ46" s="4" t="e">
        <f t="shared" si="22"/>
        <v>#N/A</v>
      </c>
      <c r="CP46" s="96" t="e">
        <f t="shared" si="23"/>
        <v>#N/A</v>
      </c>
      <c r="CQ46" s="96" t="e">
        <f t="shared" si="24"/>
        <v>#N/A</v>
      </c>
      <c r="CR46" s="97" t="e">
        <f t="shared" si="13"/>
        <v>#N/A</v>
      </c>
      <c r="CS46" s="103" t="e">
        <f t="shared" si="25"/>
        <v>#N/A</v>
      </c>
      <c r="CT46" s="103" t="e">
        <f t="shared" si="26"/>
        <v>#N/A</v>
      </c>
      <c r="CW46" s="4" t="e">
        <f t="shared" si="27"/>
        <v>#N/A</v>
      </c>
      <c r="CX46" s="4" t="e">
        <f t="shared" si="28"/>
        <v>#N/A</v>
      </c>
      <c r="DC46" s="99" t="str">
        <f t="shared" si="14"/>
        <v/>
      </c>
    </row>
    <row r="47" spans="1:107" ht="30" customHeight="1" x14ac:dyDescent="0.2">
      <c r="A47" s="35">
        <v>40</v>
      </c>
      <c r="B47" s="30"/>
      <c r="C47" s="30"/>
      <c r="D47" s="37"/>
      <c r="E47" s="30"/>
      <c r="F47" s="32"/>
      <c r="G47" s="24"/>
      <c r="H47" s="24"/>
      <c r="I47" s="33"/>
      <c r="J47" s="33"/>
      <c r="K47" s="52"/>
      <c r="L47" s="32"/>
      <c r="M47" s="32"/>
      <c r="N47" s="32"/>
      <c r="O47" s="30"/>
      <c r="P47" s="30"/>
      <c r="Q47" s="34"/>
      <c r="R47" s="27"/>
      <c r="S47" s="28"/>
      <c r="AM47" s="63" t="b">
        <f t="shared" si="17"/>
        <v>0</v>
      </c>
      <c r="AP47" s="50" t="str">
        <f t="shared" si="18"/>
        <v>Track Finial NA</v>
      </c>
      <c r="AU47" s="63" t="e">
        <f>IF(#REF!=$AT$9,$AW$7,$AV$7)</f>
        <v>#REF!</v>
      </c>
      <c r="AY47" s="50" t="e">
        <f>IF(#REF!=$AX$9,$BA$7,$AZ$7)</f>
        <v>#REF!</v>
      </c>
      <c r="BB47" s="50">
        <f t="shared" si="19"/>
        <v>2</v>
      </c>
      <c r="BR47" s="4" t="e">
        <f t="shared" si="20"/>
        <v>#N/A</v>
      </c>
      <c r="BX47" s="4" t="e">
        <f t="shared" si="21"/>
        <v>#N/A</v>
      </c>
      <c r="BZ47" s="4" t="e">
        <f t="shared" si="22"/>
        <v>#N/A</v>
      </c>
      <c r="CP47" s="96" t="e">
        <f t="shared" si="23"/>
        <v>#N/A</v>
      </c>
      <c r="CQ47" s="96" t="e">
        <f t="shared" si="24"/>
        <v>#N/A</v>
      </c>
      <c r="CR47" s="97" t="e">
        <f t="shared" si="13"/>
        <v>#N/A</v>
      </c>
      <c r="CS47" s="103" t="e">
        <f t="shared" si="25"/>
        <v>#N/A</v>
      </c>
      <c r="CT47" s="103" t="e">
        <f t="shared" si="26"/>
        <v>#N/A</v>
      </c>
      <c r="CW47" s="4" t="e">
        <f t="shared" si="27"/>
        <v>#N/A</v>
      </c>
      <c r="CX47" s="4" t="e">
        <f t="shared" si="28"/>
        <v>#N/A</v>
      </c>
      <c r="DC47" s="99" t="str">
        <f t="shared" si="14"/>
        <v/>
      </c>
    </row>
    <row r="48" spans="1:107" ht="30" customHeight="1" x14ac:dyDescent="0.2">
      <c r="A48" s="35">
        <v>41</v>
      </c>
      <c r="B48" s="30"/>
      <c r="C48" s="30"/>
      <c r="D48" s="37"/>
      <c r="E48" s="30"/>
      <c r="F48" s="32"/>
      <c r="G48" s="24"/>
      <c r="H48" s="24"/>
      <c r="I48" s="33"/>
      <c r="J48" s="33"/>
      <c r="K48" s="52"/>
      <c r="L48" s="32"/>
      <c r="M48" s="32"/>
      <c r="N48" s="32"/>
      <c r="O48" s="30"/>
      <c r="P48" s="30"/>
      <c r="Q48" s="34"/>
      <c r="R48" s="27"/>
      <c r="S48" s="28"/>
      <c r="AM48" s="63" t="b">
        <f t="shared" si="17"/>
        <v>0</v>
      </c>
      <c r="AP48" s="50" t="str">
        <f t="shared" si="18"/>
        <v>Track Finial NA</v>
      </c>
      <c r="AU48" s="63" t="e">
        <f>IF(#REF!=$AT$9,$AW$7,$AV$7)</f>
        <v>#REF!</v>
      </c>
      <c r="AY48" s="50" t="e">
        <f>IF(#REF!=$AX$9,$BA$7,$AZ$7)</f>
        <v>#REF!</v>
      </c>
      <c r="BB48" s="50">
        <f t="shared" si="19"/>
        <v>2</v>
      </c>
      <c r="BR48" s="4" t="e">
        <f t="shared" si="20"/>
        <v>#N/A</v>
      </c>
      <c r="BX48" s="4" t="e">
        <f t="shared" si="21"/>
        <v>#N/A</v>
      </c>
      <c r="BZ48" s="4" t="e">
        <f t="shared" si="22"/>
        <v>#N/A</v>
      </c>
      <c r="CP48" s="96" t="e">
        <f t="shared" si="23"/>
        <v>#N/A</v>
      </c>
      <c r="CQ48" s="96" t="e">
        <f t="shared" si="24"/>
        <v>#N/A</v>
      </c>
      <c r="CR48" s="97" t="e">
        <f t="shared" si="13"/>
        <v>#N/A</v>
      </c>
      <c r="CS48" s="103" t="e">
        <f t="shared" si="25"/>
        <v>#N/A</v>
      </c>
      <c r="CT48" s="103" t="e">
        <f t="shared" si="26"/>
        <v>#N/A</v>
      </c>
      <c r="CW48" s="4" t="e">
        <f t="shared" si="27"/>
        <v>#N/A</v>
      </c>
      <c r="CX48" s="4" t="e">
        <f t="shared" si="28"/>
        <v>#N/A</v>
      </c>
      <c r="DC48" s="99" t="str">
        <f t="shared" si="14"/>
        <v/>
      </c>
    </row>
    <row r="49" spans="1:107" ht="30" customHeight="1" x14ac:dyDescent="0.2">
      <c r="A49" s="35">
        <v>42</v>
      </c>
      <c r="B49" s="30"/>
      <c r="C49" s="30"/>
      <c r="D49" s="37"/>
      <c r="E49" s="30"/>
      <c r="F49" s="32"/>
      <c r="G49" s="24"/>
      <c r="H49" s="24"/>
      <c r="I49" s="33"/>
      <c r="J49" s="33"/>
      <c r="K49" s="52"/>
      <c r="L49" s="32"/>
      <c r="M49" s="32"/>
      <c r="N49" s="32"/>
      <c r="O49" s="30"/>
      <c r="P49" s="30"/>
      <c r="Q49" s="34"/>
      <c r="R49" s="27"/>
      <c r="S49" s="28"/>
      <c r="AM49" s="63" t="b">
        <f t="shared" si="17"/>
        <v>0</v>
      </c>
      <c r="AP49" s="50" t="str">
        <f t="shared" si="18"/>
        <v>Track Finial NA</v>
      </c>
      <c r="AU49" s="63" t="e">
        <f>IF(#REF!=$AT$9,$AW$7,$AV$7)</f>
        <v>#REF!</v>
      </c>
      <c r="AY49" s="50" t="e">
        <f>IF(#REF!=$AX$9,$BA$7,$AZ$7)</f>
        <v>#REF!</v>
      </c>
      <c r="BB49" s="50">
        <f t="shared" si="19"/>
        <v>2</v>
      </c>
      <c r="BR49" s="4" t="e">
        <f t="shared" si="20"/>
        <v>#N/A</v>
      </c>
      <c r="BX49" s="4" t="e">
        <f t="shared" si="21"/>
        <v>#N/A</v>
      </c>
      <c r="BZ49" s="4" t="e">
        <f t="shared" si="22"/>
        <v>#N/A</v>
      </c>
      <c r="CP49" s="96" t="e">
        <f t="shared" si="23"/>
        <v>#N/A</v>
      </c>
      <c r="CQ49" s="96" t="e">
        <f t="shared" si="24"/>
        <v>#N/A</v>
      </c>
      <c r="CR49" s="97" t="e">
        <f t="shared" si="13"/>
        <v>#N/A</v>
      </c>
      <c r="CS49" s="103" t="e">
        <f t="shared" si="25"/>
        <v>#N/A</v>
      </c>
      <c r="CT49" s="103" t="e">
        <f t="shared" si="26"/>
        <v>#N/A</v>
      </c>
      <c r="CW49" s="4" t="e">
        <f t="shared" si="27"/>
        <v>#N/A</v>
      </c>
      <c r="CX49" s="4" t="e">
        <f t="shared" si="28"/>
        <v>#N/A</v>
      </c>
      <c r="DC49" s="99" t="str">
        <f t="shared" si="14"/>
        <v/>
      </c>
    </row>
    <row r="50" spans="1:107" ht="30" customHeight="1" x14ac:dyDescent="0.2">
      <c r="A50" s="35">
        <v>43</v>
      </c>
      <c r="B50" s="30"/>
      <c r="C50" s="30"/>
      <c r="D50" s="37"/>
      <c r="E50" s="30"/>
      <c r="F50" s="32"/>
      <c r="G50" s="24"/>
      <c r="H50" s="24"/>
      <c r="I50" s="33"/>
      <c r="J50" s="33"/>
      <c r="K50" s="52"/>
      <c r="L50" s="32"/>
      <c r="M50" s="32"/>
      <c r="N50" s="32"/>
      <c r="O50" s="30"/>
      <c r="P50" s="30"/>
      <c r="Q50" s="34"/>
      <c r="R50" s="27"/>
      <c r="S50" s="28"/>
      <c r="AM50" s="63" t="b">
        <f t="shared" si="17"/>
        <v>0</v>
      </c>
      <c r="AP50" s="50" t="str">
        <f t="shared" si="18"/>
        <v>Track Finial NA</v>
      </c>
      <c r="AU50" s="63" t="e">
        <f>IF(#REF!=$AT$9,$AW$7,$AV$7)</f>
        <v>#REF!</v>
      </c>
      <c r="AY50" s="50" t="e">
        <f>IF(#REF!=$AX$9,$BA$7,$AZ$7)</f>
        <v>#REF!</v>
      </c>
      <c r="BB50" s="50">
        <f t="shared" si="19"/>
        <v>2</v>
      </c>
      <c r="BR50" s="4" t="e">
        <f t="shared" si="20"/>
        <v>#N/A</v>
      </c>
      <c r="BX50" s="4" t="e">
        <f t="shared" si="21"/>
        <v>#N/A</v>
      </c>
      <c r="BZ50" s="4" t="e">
        <f t="shared" si="22"/>
        <v>#N/A</v>
      </c>
      <c r="CP50" s="96" t="e">
        <f t="shared" si="23"/>
        <v>#N/A</v>
      </c>
      <c r="CQ50" s="96" t="e">
        <f t="shared" si="24"/>
        <v>#N/A</v>
      </c>
      <c r="CR50" s="97" t="e">
        <f t="shared" si="13"/>
        <v>#N/A</v>
      </c>
      <c r="CS50" s="103" t="e">
        <f t="shared" si="25"/>
        <v>#N/A</v>
      </c>
      <c r="CT50" s="103" t="e">
        <f t="shared" si="26"/>
        <v>#N/A</v>
      </c>
      <c r="CW50" s="4" t="e">
        <f t="shared" si="27"/>
        <v>#N/A</v>
      </c>
      <c r="CX50" s="4" t="e">
        <f t="shared" si="28"/>
        <v>#N/A</v>
      </c>
      <c r="DC50" s="99" t="str">
        <f t="shared" si="14"/>
        <v/>
      </c>
    </row>
    <row r="51" spans="1:107" ht="30" customHeight="1" x14ac:dyDescent="0.2">
      <c r="A51" s="35">
        <v>44</v>
      </c>
      <c r="B51" s="30"/>
      <c r="C51" s="30"/>
      <c r="D51" s="37"/>
      <c r="E51" s="30"/>
      <c r="F51" s="32"/>
      <c r="G51" s="24"/>
      <c r="H51" s="24"/>
      <c r="I51" s="33"/>
      <c r="J51" s="33"/>
      <c r="K51" s="52"/>
      <c r="L51" s="32"/>
      <c r="M51" s="32"/>
      <c r="N51" s="32"/>
      <c r="O51" s="30"/>
      <c r="P51" s="30"/>
      <c r="Q51" s="34"/>
      <c r="R51" s="27"/>
      <c r="S51" s="28"/>
      <c r="AM51" s="63" t="b">
        <f t="shared" si="17"/>
        <v>0</v>
      </c>
      <c r="AP51" s="50" t="str">
        <f t="shared" si="18"/>
        <v>Track Finial NA</v>
      </c>
      <c r="AU51" s="63" t="e">
        <f>IF(#REF!=$AT$9,$AW$7,$AV$7)</f>
        <v>#REF!</v>
      </c>
      <c r="AY51" s="50" t="e">
        <f>IF(#REF!=$AX$9,$BA$7,$AZ$7)</f>
        <v>#REF!</v>
      </c>
      <c r="BB51" s="50">
        <f t="shared" si="19"/>
        <v>2</v>
      </c>
      <c r="BR51" s="4" t="e">
        <f t="shared" si="20"/>
        <v>#N/A</v>
      </c>
      <c r="BX51" s="4" t="e">
        <f t="shared" si="21"/>
        <v>#N/A</v>
      </c>
      <c r="BZ51" s="4" t="e">
        <f t="shared" si="22"/>
        <v>#N/A</v>
      </c>
      <c r="CP51" s="96" t="e">
        <f t="shared" si="23"/>
        <v>#N/A</v>
      </c>
      <c r="CQ51" s="96" t="e">
        <f t="shared" si="24"/>
        <v>#N/A</v>
      </c>
      <c r="CR51" s="97" t="e">
        <f t="shared" si="13"/>
        <v>#N/A</v>
      </c>
      <c r="CS51" s="103" t="e">
        <f t="shared" si="25"/>
        <v>#N/A</v>
      </c>
      <c r="CT51" s="103" t="e">
        <f t="shared" si="26"/>
        <v>#N/A</v>
      </c>
      <c r="CW51" s="4" t="e">
        <f t="shared" si="27"/>
        <v>#N/A</v>
      </c>
      <c r="CX51" s="4" t="e">
        <f t="shared" si="28"/>
        <v>#N/A</v>
      </c>
      <c r="DC51" s="99" t="str">
        <f t="shared" si="14"/>
        <v/>
      </c>
    </row>
    <row r="52" spans="1:107" ht="30" customHeight="1" x14ac:dyDescent="0.2">
      <c r="A52" s="35">
        <v>45</v>
      </c>
      <c r="B52" s="30"/>
      <c r="C52" s="30"/>
      <c r="D52" s="37"/>
      <c r="E52" s="30"/>
      <c r="F52" s="32"/>
      <c r="G52" s="24"/>
      <c r="H52" s="24"/>
      <c r="I52" s="33"/>
      <c r="J52" s="33"/>
      <c r="K52" s="52"/>
      <c r="L52" s="32"/>
      <c r="M52" s="32"/>
      <c r="N52" s="32"/>
      <c r="O52" s="30"/>
      <c r="P52" s="30"/>
      <c r="Q52" s="34"/>
      <c r="R52" s="27"/>
      <c r="S52" s="28"/>
      <c r="AM52" s="63" t="b">
        <f t="shared" si="17"/>
        <v>0</v>
      </c>
      <c r="AP52" s="50" t="str">
        <f t="shared" si="18"/>
        <v>Track Finial NA</v>
      </c>
      <c r="AU52" s="63" t="e">
        <f>IF(#REF!=$AT$9,$AW$7,$AV$7)</f>
        <v>#REF!</v>
      </c>
      <c r="AY52" s="50" t="e">
        <f>IF(#REF!=$AX$9,$BA$7,$AZ$7)</f>
        <v>#REF!</v>
      </c>
      <c r="BB52" s="50">
        <f t="shared" si="19"/>
        <v>2</v>
      </c>
      <c r="BR52" s="4" t="e">
        <f t="shared" si="20"/>
        <v>#N/A</v>
      </c>
      <c r="BX52" s="4" t="e">
        <f t="shared" si="21"/>
        <v>#N/A</v>
      </c>
      <c r="BZ52" s="4" t="e">
        <f t="shared" si="22"/>
        <v>#N/A</v>
      </c>
      <c r="CP52" s="96" t="e">
        <f t="shared" si="23"/>
        <v>#N/A</v>
      </c>
      <c r="CQ52" s="96" t="e">
        <f t="shared" si="24"/>
        <v>#N/A</v>
      </c>
      <c r="CR52" s="97" t="e">
        <f t="shared" si="13"/>
        <v>#N/A</v>
      </c>
      <c r="CS52" s="103" t="e">
        <f t="shared" si="25"/>
        <v>#N/A</v>
      </c>
      <c r="CT52" s="103" t="e">
        <f t="shared" si="26"/>
        <v>#N/A</v>
      </c>
      <c r="CW52" s="4" t="e">
        <f t="shared" si="27"/>
        <v>#N/A</v>
      </c>
      <c r="CX52" s="4" t="e">
        <f t="shared" si="28"/>
        <v>#N/A</v>
      </c>
      <c r="DC52" s="99" t="str">
        <f t="shared" si="14"/>
        <v/>
      </c>
    </row>
    <row r="53" spans="1:107" ht="30" customHeight="1" x14ac:dyDescent="0.2">
      <c r="A53" s="35">
        <v>46</v>
      </c>
      <c r="B53" s="30"/>
      <c r="C53" s="30"/>
      <c r="D53" s="37"/>
      <c r="E53" s="30"/>
      <c r="F53" s="32"/>
      <c r="G53" s="24"/>
      <c r="H53" s="24"/>
      <c r="I53" s="33"/>
      <c r="J53" s="33"/>
      <c r="K53" s="52"/>
      <c r="L53" s="32"/>
      <c r="M53" s="32"/>
      <c r="N53" s="32"/>
      <c r="O53" s="30"/>
      <c r="P53" s="30"/>
      <c r="Q53" s="34"/>
      <c r="R53" s="27"/>
      <c r="S53" s="28"/>
      <c r="AM53" s="63" t="b">
        <f t="shared" si="17"/>
        <v>0</v>
      </c>
      <c r="AP53" s="50" t="str">
        <f t="shared" si="18"/>
        <v>Track Finial NA</v>
      </c>
      <c r="AU53" s="63" t="e">
        <f>IF(#REF!=$AT$9,$AW$7,$AV$7)</f>
        <v>#REF!</v>
      </c>
      <c r="AY53" s="50" t="e">
        <f>IF(#REF!=$AX$9,$BA$7,$AZ$7)</f>
        <v>#REF!</v>
      </c>
      <c r="BB53" s="50">
        <f t="shared" si="19"/>
        <v>2</v>
      </c>
      <c r="BR53" s="4" t="e">
        <f t="shared" si="20"/>
        <v>#N/A</v>
      </c>
      <c r="BX53" s="4" t="e">
        <f t="shared" si="21"/>
        <v>#N/A</v>
      </c>
      <c r="BZ53" s="4" t="e">
        <f t="shared" si="22"/>
        <v>#N/A</v>
      </c>
      <c r="CP53" s="96" t="e">
        <f t="shared" si="23"/>
        <v>#N/A</v>
      </c>
      <c r="CQ53" s="96" t="e">
        <f t="shared" si="24"/>
        <v>#N/A</v>
      </c>
      <c r="CR53" s="97" t="e">
        <f t="shared" si="13"/>
        <v>#N/A</v>
      </c>
      <c r="CS53" s="103" t="e">
        <f t="shared" si="25"/>
        <v>#N/A</v>
      </c>
      <c r="CT53" s="103" t="e">
        <f t="shared" si="26"/>
        <v>#N/A</v>
      </c>
      <c r="CW53" s="4" t="e">
        <f t="shared" si="27"/>
        <v>#N/A</v>
      </c>
      <c r="CX53" s="4" t="e">
        <f t="shared" si="28"/>
        <v>#N/A</v>
      </c>
      <c r="DC53" s="99" t="str">
        <f t="shared" si="14"/>
        <v/>
      </c>
    </row>
    <row r="54" spans="1:107" ht="30" customHeight="1" x14ac:dyDescent="0.2">
      <c r="A54" s="35">
        <v>47</v>
      </c>
      <c r="B54" s="30"/>
      <c r="C54" s="30"/>
      <c r="D54" s="37"/>
      <c r="E54" s="30"/>
      <c r="F54" s="32"/>
      <c r="G54" s="24"/>
      <c r="H54" s="24"/>
      <c r="I54" s="33"/>
      <c r="J54" s="33"/>
      <c r="K54" s="52"/>
      <c r="L54" s="32"/>
      <c r="M54" s="32"/>
      <c r="N54" s="32"/>
      <c r="O54" s="30"/>
      <c r="P54" s="30"/>
      <c r="Q54" s="34"/>
      <c r="R54" s="27"/>
      <c r="S54" s="28"/>
      <c r="AM54" s="63" t="b">
        <f t="shared" si="17"/>
        <v>0</v>
      </c>
      <c r="AP54" s="50" t="str">
        <f t="shared" si="18"/>
        <v>Track Finial NA</v>
      </c>
      <c r="AU54" s="63" t="e">
        <f>IF(#REF!=$AT$9,$AW$7,$AV$7)</f>
        <v>#REF!</v>
      </c>
      <c r="AY54" s="50" t="e">
        <f>IF(#REF!=$AX$9,$BA$7,$AZ$7)</f>
        <v>#REF!</v>
      </c>
      <c r="BB54" s="50">
        <f t="shared" si="19"/>
        <v>2</v>
      </c>
      <c r="BR54" s="4" t="e">
        <f t="shared" si="20"/>
        <v>#N/A</v>
      </c>
      <c r="BX54" s="4" t="e">
        <f t="shared" si="21"/>
        <v>#N/A</v>
      </c>
      <c r="BZ54" s="4" t="e">
        <f t="shared" si="22"/>
        <v>#N/A</v>
      </c>
      <c r="CP54" s="96" t="e">
        <f t="shared" si="23"/>
        <v>#N/A</v>
      </c>
      <c r="CQ54" s="96" t="e">
        <f t="shared" si="24"/>
        <v>#N/A</v>
      </c>
      <c r="CR54" s="97" t="e">
        <f t="shared" si="13"/>
        <v>#N/A</v>
      </c>
      <c r="CS54" s="103" t="e">
        <f t="shared" si="25"/>
        <v>#N/A</v>
      </c>
      <c r="CT54" s="103" t="e">
        <f t="shared" si="26"/>
        <v>#N/A</v>
      </c>
      <c r="CW54" s="4" t="e">
        <f t="shared" si="27"/>
        <v>#N/A</v>
      </c>
      <c r="CX54" s="4" t="e">
        <f t="shared" si="28"/>
        <v>#N/A</v>
      </c>
      <c r="DC54" s="99" t="str">
        <f t="shared" si="14"/>
        <v/>
      </c>
    </row>
    <row r="55" spans="1:107" ht="30" customHeight="1" x14ac:dyDescent="0.2">
      <c r="A55" s="35">
        <v>48</v>
      </c>
      <c r="B55" s="30"/>
      <c r="C55" s="30"/>
      <c r="D55" s="37"/>
      <c r="E55" s="30"/>
      <c r="F55" s="32"/>
      <c r="G55" s="24"/>
      <c r="H55" s="24"/>
      <c r="I55" s="33"/>
      <c r="J55" s="33"/>
      <c r="K55" s="52"/>
      <c r="L55" s="32"/>
      <c r="M55" s="32"/>
      <c r="N55" s="32"/>
      <c r="O55" s="30"/>
      <c r="P55" s="30"/>
      <c r="Q55" s="34"/>
      <c r="R55" s="27"/>
      <c r="S55" s="28"/>
      <c r="AM55" s="63" t="b">
        <f t="shared" si="17"/>
        <v>0</v>
      </c>
      <c r="AP55" s="50" t="str">
        <f t="shared" si="18"/>
        <v>Track Finial NA</v>
      </c>
      <c r="AU55" s="63" t="e">
        <f>IF(#REF!=$AT$9,$AW$7,$AV$7)</f>
        <v>#REF!</v>
      </c>
      <c r="AY55" s="50" t="e">
        <f>IF(#REF!=$AX$9,$BA$7,$AZ$7)</f>
        <v>#REF!</v>
      </c>
      <c r="BB55" s="50">
        <f t="shared" si="19"/>
        <v>2</v>
      </c>
      <c r="BR55" s="4" t="e">
        <f t="shared" si="20"/>
        <v>#N/A</v>
      </c>
      <c r="BX55" s="4" t="e">
        <f t="shared" si="21"/>
        <v>#N/A</v>
      </c>
      <c r="BZ55" s="4" t="e">
        <f t="shared" si="22"/>
        <v>#N/A</v>
      </c>
      <c r="CP55" s="96" t="e">
        <f t="shared" si="23"/>
        <v>#N/A</v>
      </c>
      <c r="CQ55" s="96" t="e">
        <f t="shared" si="24"/>
        <v>#N/A</v>
      </c>
      <c r="CR55" s="97" t="e">
        <f t="shared" si="13"/>
        <v>#N/A</v>
      </c>
      <c r="CS55" s="103" t="e">
        <f t="shared" si="25"/>
        <v>#N/A</v>
      </c>
      <c r="CT55" s="103" t="e">
        <f t="shared" si="26"/>
        <v>#N/A</v>
      </c>
      <c r="CW55" s="4" t="e">
        <f t="shared" si="27"/>
        <v>#N/A</v>
      </c>
      <c r="CX55" s="4" t="e">
        <f t="shared" si="28"/>
        <v>#N/A</v>
      </c>
      <c r="DC55" s="99" t="str">
        <f t="shared" si="14"/>
        <v/>
      </c>
    </row>
    <row r="56" spans="1:107" ht="30" customHeight="1" x14ac:dyDescent="0.2">
      <c r="A56" s="35">
        <v>49</v>
      </c>
      <c r="B56" s="30"/>
      <c r="C56" s="30"/>
      <c r="D56" s="37"/>
      <c r="E56" s="30"/>
      <c r="F56" s="32"/>
      <c r="G56" s="24"/>
      <c r="H56" s="24"/>
      <c r="I56" s="33"/>
      <c r="J56" s="33"/>
      <c r="K56" s="52"/>
      <c r="L56" s="32"/>
      <c r="M56" s="32"/>
      <c r="N56" s="32"/>
      <c r="O56" s="30"/>
      <c r="P56" s="30"/>
      <c r="Q56" s="34"/>
      <c r="R56" s="27"/>
      <c r="S56" s="28"/>
      <c r="AM56" s="63" t="b">
        <f t="shared" si="17"/>
        <v>0</v>
      </c>
      <c r="AP56" s="50" t="str">
        <f t="shared" si="18"/>
        <v>Track Finial NA</v>
      </c>
      <c r="AU56" s="63" t="e">
        <f>IF(#REF!=$AT$9,$AW$7,$AV$7)</f>
        <v>#REF!</v>
      </c>
      <c r="AY56" s="50" t="e">
        <f>IF(#REF!=$AX$9,$BA$7,$AZ$7)</f>
        <v>#REF!</v>
      </c>
      <c r="BB56" s="50">
        <f t="shared" si="19"/>
        <v>2</v>
      </c>
      <c r="BR56" s="4" t="e">
        <f t="shared" si="20"/>
        <v>#N/A</v>
      </c>
      <c r="BX56" s="4" t="e">
        <f t="shared" si="21"/>
        <v>#N/A</v>
      </c>
      <c r="BZ56" s="4" t="e">
        <f t="shared" si="22"/>
        <v>#N/A</v>
      </c>
      <c r="CP56" s="96" t="e">
        <f t="shared" si="23"/>
        <v>#N/A</v>
      </c>
      <c r="CQ56" s="96" t="e">
        <f t="shared" si="24"/>
        <v>#N/A</v>
      </c>
      <c r="CR56" s="97" t="e">
        <f t="shared" si="13"/>
        <v>#N/A</v>
      </c>
      <c r="CS56" s="103" t="e">
        <f t="shared" si="25"/>
        <v>#N/A</v>
      </c>
      <c r="CT56" s="103" t="e">
        <f t="shared" si="26"/>
        <v>#N/A</v>
      </c>
      <c r="CW56" s="4" t="e">
        <f t="shared" si="27"/>
        <v>#N/A</v>
      </c>
      <c r="CX56" s="4" t="e">
        <f t="shared" si="28"/>
        <v>#N/A</v>
      </c>
      <c r="DC56" s="99" t="str">
        <f t="shared" si="14"/>
        <v/>
      </c>
    </row>
    <row r="57" spans="1:107" ht="30" customHeight="1" thickBot="1" x14ac:dyDescent="0.25">
      <c r="A57" s="39">
        <v>50</v>
      </c>
      <c r="B57" s="40"/>
      <c r="C57" s="40"/>
      <c r="D57" s="41"/>
      <c r="E57" s="40"/>
      <c r="F57" s="42"/>
      <c r="G57" s="43"/>
      <c r="H57" s="43"/>
      <c r="I57" s="44"/>
      <c r="J57" s="43"/>
      <c r="K57" s="55"/>
      <c r="L57" s="45"/>
      <c r="M57" s="42"/>
      <c r="N57" s="42"/>
      <c r="O57" s="40"/>
      <c r="P57" s="40"/>
      <c r="Q57" s="46"/>
      <c r="R57" s="27"/>
      <c r="S57" s="28"/>
      <c r="AM57" s="63" t="b">
        <f t="shared" si="17"/>
        <v>0</v>
      </c>
      <c r="AP57" s="50" t="str">
        <f t="shared" si="18"/>
        <v>Track Finial NA</v>
      </c>
      <c r="AU57" s="63" t="e">
        <f>IF(#REF!=$AT$9,$AW$7,$AV$7)</f>
        <v>#REF!</v>
      </c>
      <c r="AY57" s="50" t="e">
        <f>IF(#REF!=$AX$9,$BA$7,$AZ$7)</f>
        <v>#REF!</v>
      </c>
      <c r="BB57" s="50">
        <f t="shared" si="19"/>
        <v>2</v>
      </c>
      <c r="BR57" s="4" t="e">
        <f t="shared" si="20"/>
        <v>#N/A</v>
      </c>
      <c r="BX57" s="4" t="e">
        <f t="shared" si="21"/>
        <v>#N/A</v>
      </c>
      <c r="BZ57" s="4" t="e">
        <f t="shared" si="22"/>
        <v>#N/A</v>
      </c>
      <c r="CP57" s="96" t="e">
        <f t="shared" si="23"/>
        <v>#N/A</v>
      </c>
      <c r="CQ57" s="96" t="e">
        <f t="shared" si="24"/>
        <v>#N/A</v>
      </c>
      <c r="CR57" s="97" t="e">
        <f t="shared" si="13"/>
        <v>#N/A</v>
      </c>
      <c r="CS57" s="103" t="e">
        <f t="shared" si="25"/>
        <v>#N/A</v>
      </c>
      <c r="CT57" s="103" t="e">
        <f t="shared" si="26"/>
        <v>#N/A</v>
      </c>
      <c r="CW57" s="4" t="e">
        <f t="shared" si="27"/>
        <v>#N/A</v>
      </c>
      <c r="CX57" s="4" t="e">
        <f t="shared" si="28"/>
        <v>#N/A</v>
      </c>
      <c r="DC57" s="100" t="str">
        <f t="shared" si="14"/>
        <v/>
      </c>
    </row>
    <row r="58" spans="1:107" ht="15.75" thickTop="1" x14ac:dyDescent="0.2">
      <c r="A58" s="47"/>
      <c r="CX58" s="90" t="str">
        <f>IF(COUNTIF(CX8:CX57,CX6),CY6,"")</f>
        <v/>
      </c>
    </row>
  </sheetData>
  <sheetProtection algorithmName="SHA-512" hashValue="TsYAofC0kU598kCLLtQUppT1142CdmRpV0H01yK6HrGb4VdxpsT3RsMrD+d0xJTL6cHuYy1y5qwblLJSEdAfsw==" saltValue="sMuZgJPnV1ydOhYE+Ueymg==" spinCount="100000" sheet="1" objects="1" scenarios="1"/>
  <sortState xmlns:xlrd2="http://schemas.microsoft.com/office/spreadsheetml/2017/richdata2" ref="AG8:AG18">
    <sortCondition ref="AG8:AG18"/>
  </sortState>
  <mergeCells count="20">
    <mergeCell ref="K1:L1"/>
    <mergeCell ref="K2:L2"/>
    <mergeCell ref="K3:L3"/>
    <mergeCell ref="K4:L4"/>
    <mergeCell ref="D4:I4"/>
    <mergeCell ref="A1:E3"/>
    <mergeCell ref="G2:I2"/>
    <mergeCell ref="F1:F3"/>
    <mergeCell ref="K6:L6"/>
    <mergeCell ref="K5:L5"/>
    <mergeCell ref="A4:C4"/>
    <mergeCell ref="A6:I6"/>
    <mergeCell ref="M6:Q6"/>
    <mergeCell ref="D5:E5"/>
    <mergeCell ref="F5:I5"/>
    <mergeCell ref="M2:Q2"/>
    <mergeCell ref="M1:Q1"/>
    <mergeCell ref="M3:Q3"/>
    <mergeCell ref="M4:Q4"/>
    <mergeCell ref="M5:Q5"/>
  </mergeCells>
  <conditionalFormatting sqref="C8:C57">
    <cfRule type="cellIs" dxfId="3" priority="11" stopIfTrue="1" operator="greaterThan">
      <formula>1</formula>
    </cfRule>
  </conditionalFormatting>
  <conditionalFormatting sqref="M6:Q6">
    <cfRule type="notContainsBlanks" dxfId="2" priority="3">
      <formula>LEN(TRIM(M6))&gt;0</formula>
    </cfRule>
  </conditionalFormatting>
  <conditionalFormatting sqref="F5:I5">
    <cfRule type="notContainsBlanks" dxfId="1" priority="2">
      <formula>LEN(TRIM(F5))&gt;0</formula>
    </cfRule>
  </conditionalFormatting>
  <conditionalFormatting sqref="E8:E57">
    <cfRule type="containsText" dxfId="0" priority="1" operator="containsText" text="Classic S">
      <formula>NOT(ISERROR(SEARCH("Classic S",E8)))</formula>
    </cfRule>
  </conditionalFormatting>
  <dataValidations count="14">
    <dataValidation allowBlank="1" sqref="R1:S57" xr:uid="{00000000-0002-0000-0000-000000000000}"/>
    <dataValidation allowBlank="1" showInputMessage="1" errorTitle="Invalid Enrty" error="Please select from List!" sqref="Q8:Q57" xr:uid="{00000000-0002-0000-0000-000001000000}"/>
    <dataValidation type="list" allowBlank="1" showInputMessage="1" showErrorMessage="1" errorTitle="Invalid Entry" error="Invalid Entry" sqref="L8:L57" xr:uid="{00000000-0002-0000-0000-000003000000}">
      <formula1>Track_Type</formula1>
    </dataValidation>
    <dataValidation type="whole" errorStyle="warning" allowBlank="1" showInputMessage="1" showErrorMessage="1" errorTitle="Be Aware" error="Minimum Height/Drop is 300mm._x000a__x000a_Maximum Height/Drop is 3600mm._x000a_" sqref="H8:H57" xr:uid="{00000000-0002-0000-0000-000004000000}">
      <formula1>300</formula1>
      <formula2>3600</formula2>
    </dataValidation>
    <dataValidation type="whole" errorStyle="warning" allowBlank="1" showInputMessage="1" showErrorMessage="1" errorTitle="Be Aware" error="Minimum Width is 300mm._x000a__x000a_Maximum Width for Cube, Decorative &amp; Standard Track is 5800mm._x000a_Maximum Width for Veri Track &amp;  Veri Track Motorised is 7000mm." sqref="G8:G57" xr:uid="{00000000-0002-0000-0000-000005000000}">
      <formula1>300</formula1>
      <formula2>7000</formula2>
    </dataValidation>
    <dataValidation type="list" allowBlank="1" showInputMessage="1" showErrorMessage="1" errorTitle="Invalid Entry" error="Invalid Entry" sqref="D8:D57" xr:uid="{00000000-0002-0000-0000-000006000000}">
      <formula1>Veri_Shades_Blinds_Product_Type</formula1>
    </dataValidation>
    <dataValidation type="list" allowBlank="1" showInputMessage="1" showErrorMessage="1" errorTitle="Invalid Entry" error="Invalid Entry" sqref="I8:I57" xr:uid="{00000000-0002-0000-0000-000007000000}">
      <formula1>Window_Type</formula1>
    </dataValidation>
    <dataValidation type="list" allowBlank="1" showInputMessage="1" showErrorMessage="1" errorTitle="Invalid Entry" error="Invalid Entry" sqref="K8:K57" xr:uid="{00000000-0002-0000-0000-000008000000}">
      <formula1>Allowance</formula1>
    </dataValidation>
    <dataValidation type="list" allowBlank="1" showInputMessage="1" showErrorMessage="1" errorTitle="Invalid Entry" error="Invalid Entry" sqref="J8:J57" xr:uid="{00000000-0002-0000-0000-000009000000}">
      <formula1>Fitting</formula1>
    </dataValidation>
    <dataValidation type="list" allowBlank="1" showInputMessage="1" showErrorMessage="1" errorTitle="Invalid Entry" error="Invalid Entry" sqref="E8:E57" xr:uid="{00000000-0002-0000-0000-00000A000000}">
      <formula1>Fabric_Type</formula1>
    </dataValidation>
    <dataValidation type="list" allowBlank="1" showInputMessage="1" showErrorMessage="1" errorTitle="Invalid Entry" error="Invalid Entry" sqref="N8:N57" xr:uid="{00000000-0002-0000-0000-00000D000000}">
      <formula1>INDIRECT(SUBSTITUTE(AP8," ","_"))</formula1>
    </dataValidation>
    <dataValidation type="list" allowBlank="1" showInputMessage="1" showErrorMessage="1" errorTitle="Invalid Entry" error="Invalid Entry" sqref="F8:F57" xr:uid="{120CE066-9CA6-44D7-9062-A74A97CA42EC}">
      <formula1>INDIRECT(SUBSTITUTE(BR8," ","_"))</formula1>
    </dataValidation>
    <dataValidation type="list" allowBlank="1" showInputMessage="1" showErrorMessage="1" errorTitle="Invalid Entry" error="Invalid Entry" sqref="M8:M57 O8:O57" xr:uid="{0FF7B314-0418-4B52-802D-B0A10CAC200B}">
      <formula1>INDIRECT(SUBSTITUTE(BX8," ","_"))</formula1>
    </dataValidation>
    <dataValidation type="list" allowBlank="1" showInputMessage="1" showErrorMessage="1" errorTitle="Invalid Entry" error="Invalid Entry" sqref="P8:P57" xr:uid="{FC311927-2063-4021-BDBB-EADB95228993}">
      <formula1>INDIRECT(SUBSTITUTE(CS8," ","_"))</formula1>
    </dataValidation>
  </dataValidations>
  <printOptions horizontalCentered="1"/>
  <pageMargins left="0.23622047244094491" right="0.23622047244094491" top="0.23622047244094491" bottom="0.23622047244094491" header="0.19685039370078741" footer="0.19685039370078741"/>
  <pageSetup paperSize="9" scale="35"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2:Y58"/>
  <sheetViews>
    <sheetView workbookViewId="0">
      <selection activeCell="A27" sqref="A27"/>
    </sheetView>
  </sheetViews>
  <sheetFormatPr defaultColWidth="9.140625" defaultRowHeight="12.75" x14ac:dyDescent="0.2"/>
  <cols>
    <col min="1" max="1" width="14.5703125" style="4" customWidth="1"/>
    <col min="2" max="2" width="17.140625" style="4" customWidth="1"/>
    <col min="3" max="3" width="12.28515625" style="4" customWidth="1"/>
    <col min="4" max="4" width="12.42578125" style="4" customWidth="1"/>
    <col min="5" max="5" width="11.7109375" style="4" customWidth="1"/>
    <col min="6" max="6" width="9.42578125" style="4" customWidth="1"/>
    <col min="7" max="7" width="21.28515625" style="4" customWidth="1"/>
    <col min="8" max="8" width="12.42578125" style="4" customWidth="1"/>
    <col min="9" max="9" width="12.5703125" style="4" customWidth="1"/>
    <col min="10" max="10" width="11.85546875" style="4" customWidth="1"/>
    <col min="11" max="15" width="9.140625" style="4"/>
    <col min="16" max="18" width="0" style="4" hidden="1" customWidth="1"/>
    <col min="19" max="24" width="13.42578125" style="4" hidden="1" customWidth="1"/>
    <col min="25" max="25" width="18.28515625" style="4" hidden="1" customWidth="1"/>
    <col min="26" max="26" width="0" style="4" hidden="1" customWidth="1"/>
    <col min="27" max="16384" width="9.140625" style="4"/>
  </cols>
  <sheetData>
    <row r="2" spans="1:10" ht="27.75" customHeight="1" x14ac:dyDescent="0.4">
      <c r="D2" s="72"/>
      <c r="E2" s="154" t="s">
        <v>101</v>
      </c>
      <c r="F2" s="155"/>
      <c r="G2" s="155"/>
      <c r="H2" s="155"/>
      <c r="I2" s="155"/>
    </row>
    <row r="3" spans="1:10" ht="9" customHeight="1" x14ac:dyDescent="0.2"/>
    <row r="4" spans="1:10" ht="18.75" customHeight="1" x14ac:dyDescent="0.3">
      <c r="D4" s="156" t="s">
        <v>0</v>
      </c>
      <c r="E4" s="156"/>
      <c r="F4" s="156"/>
      <c r="G4" s="157">
        <f>'Veri Shades'!M1</f>
        <v>0</v>
      </c>
      <c r="H4" s="157"/>
      <c r="I4" s="157"/>
    </row>
    <row r="5" spans="1:10" ht="18.75" customHeight="1" x14ac:dyDescent="0.3">
      <c r="A5" s="158" t="s">
        <v>83</v>
      </c>
      <c r="B5" s="158"/>
      <c r="C5" s="158"/>
      <c r="D5" s="156" t="s">
        <v>84</v>
      </c>
      <c r="E5" s="156"/>
      <c r="F5" s="156"/>
      <c r="G5" s="157">
        <f>'Veri Shades'!M2</f>
        <v>0</v>
      </c>
      <c r="H5" s="157"/>
      <c r="I5" s="157"/>
    </row>
    <row r="6" spans="1:10" ht="18.75" customHeight="1" x14ac:dyDescent="0.3">
      <c r="A6" s="158"/>
      <c r="B6" s="158"/>
      <c r="C6" s="158"/>
      <c r="D6" s="156" t="s">
        <v>4</v>
      </c>
      <c r="E6" s="156"/>
      <c r="F6" s="156"/>
      <c r="G6" s="157">
        <f>'Veri Shades'!M4</f>
        <v>0</v>
      </c>
      <c r="H6" s="157"/>
      <c r="I6" s="157"/>
    </row>
    <row r="7" spans="1:10" ht="18.75" customHeight="1" x14ac:dyDescent="0.3">
      <c r="A7" s="158"/>
      <c r="B7" s="158"/>
      <c r="C7" s="158"/>
      <c r="D7" s="156" t="s">
        <v>5</v>
      </c>
      <c r="E7" s="156"/>
      <c r="F7" s="156"/>
      <c r="G7" s="159">
        <f>'Veri Shades'!M5</f>
        <v>0</v>
      </c>
      <c r="H7" s="159"/>
      <c r="I7" s="159"/>
    </row>
    <row r="8" spans="1:10" x14ac:dyDescent="0.2">
      <c r="A8" s="158"/>
      <c r="B8" s="158"/>
      <c r="C8" s="158"/>
    </row>
    <row r="9" spans="1:10" ht="21" customHeight="1" x14ac:dyDescent="0.2">
      <c r="A9" s="73" t="s">
        <v>85</v>
      </c>
      <c r="B9" s="150" t="s">
        <v>145</v>
      </c>
      <c r="C9" s="150"/>
      <c r="D9" s="151" t="s">
        <v>86</v>
      </c>
      <c r="E9" s="151"/>
      <c r="F9" s="152" t="s">
        <v>144</v>
      </c>
      <c r="G9" s="152"/>
      <c r="H9" s="152"/>
      <c r="I9" s="152"/>
      <c r="J9" s="8"/>
    </row>
    <row r="10" spans="1:10" ht="21" customHeight="1" x14ac:dyDescent="0.2">
      <c r="A10" s="74" t="s">
        <v>87</v>
      </c>
      <c r="B10" s="150" t="s">
        <v>88</v>
      </c>
      <c r="C10" s="150"/>
      <c r="D10" s="153" t="s">
        <v>89</v>
      </c>
      <c r="E10" s="153"/>
      <c r="F10" s="152" t="s">
        <v>144</v>
      </c>
      <c r="G10" s="152"/>
      <c r="H10" s="152"/>
      <c r="I10" s="152"/>
      <c r="J10" s="8"/>
    </row>
    <row r="25" spans="1:25" s="75" customFormat="1" ht="15.75" customHeight="1" x14ac:dyDescent="0.2">
      <c r="A25" s="147" t="s">
        <v>90</v>
      </c>
      <c r="B25" s="148" t="s">
        <v>91</v>
      </c>
      <c r="C25" s="147" t="s">
        <v>92</v>
      </c>
      <c r="D25" s="147" t="s">
        <v>93</v>
      </c>
      <c r="E25" s="147" t="s">
        <v>94</v>
      </c>
      <c r="F25" s="142" t="s">
        <v>95</v>
      </c>
      <c r="G25" s="142" t="s">
        <v>96</v>
      </c>
      <c r="H25" s="144" t="s">
        <v>97</v>
      </c>
      <c r="I25" s="145"/>
      <c r="J25" s="146"/>
    </row>
    <row r="26" spans="1:25" s="75" customFormat="1" ht="15" x14ac:dyDescent="0.2">
      <c r="A26" s="147"/>
      <c r="B26" s="149"/>
      <c r="C26" s="147"/>
      <c r="D26" s="147"/>
      <c r="E26" s="147"/>
      <c r="F26" s="143"/>
      <c r="G26" s="143"/>
      <c r="H26" s="76" t="s">
        <v>98</v>
      </c>
      <c r="I26" s="77" t="s">
        <v>99</v>
      </c>
      <c r="J26" s="78" t="s">
        <v>100</v>
      </c>
      <c r="S26" s="75" t="s">
        <v>107</v>
      </c>
      <c r="T26" s="75" t="s">
        <v>108</v>
      </c>
      <c r="U26" s="75" t="s">
        <v>109</v>
      </c>
      <c r="V26" s="75" t="s">
        <v>110</v>
      </c>
      <c r="W26" s="75" t="s">
        <v>111</v>
      </c>
      <c r="X26" s="75" t="s">
        <v>118</v>
      </c>
      <c r="Y26" s="75" t="s">
        <v>119</v>
      </c>
    </row>
    <row r="27" spans="1:25" s="81" customFormat="1" ht="28.5" customHeight="1" x14ac:dyDescent="0.2">
      <c r="A27" s="79"/>
      <c r="B27" s="80"/>
      <c r="C27" s="79"/>
      <c r="D27" s="79"/>
      <c r="E27" s="79"/>
      <c r="F27" s="79"/>
      <c r="G27" s="79"/>
      <c r="H27" s="79"/>
      <c r="I27" s="79"/>
      <c r="J27" s="79"/>
      <c r="S27" s="81" t="s">
        <v>37</v>
      </c>
      <c r="T27" s="81" t="s">
        <v>112</v>
      </c>
      <c r="U27" s="81" t="s">
        <v>113</v>
      </c>
      <c r="V27" s="81" t="s">
        <v>60</v>
      </c>
      <c r="W27" s="81" t="s">
        <v>114</v>
      </c>
      <c r="X27" s="81" t="s">
        <v>120</v>
      </c>
      <c r="Y27" s="81" t="s">
        <v>120</v>
      </c>
    </row>
    <row r="28" spans="1:25" s="81" customFormat="1" ht="28.5" customHeight="1" x14ac:dyDescent="0.2">
      <c r="A28" s="79"/>
      <c r="B28" s="80"/>
      <c r="C28" s="79"/>
      <c r="D28" s="79"/>
      <c r="E28" s="79"/>
      <c r="F28" s="79"/>
      <c r="G28" s="79"/>
      <c r="H28" s="79"/>
      <c r="I28" s="79"/>
      <c r="J28" s="79"/>
      <c r="T28" s="81" t="s">
        <v>115</v>
      </c>
      <c r="U28" s="81" t="s">
        <v>116</v>
      </c>
      <c r="V28" s="81" t="s">
        <v>59</v>
      </c>
      <c r="W28" s="81" t="s">
        <v>117</v>
      </c>
      <c r="Y28" s="81" t="s">
        <v>121</v>
      </c>
    </row>
    <row r="29" spans="1:25" s="81" customFormat="1" ht="28.5" customHeight="1" x14ac:dyDescent="0.2">
      <c r="A29" s="79"/>
      <c r="B29" s="80"/>
      <c r="C29" s="79"/>
      <c r="D29" s="79"/>
      <c r="E29" s="79"/>
      <c r="F29" s="79"/>
      <c r="G29" s="79"/>
      <c r="H29" s="79"/>
      <c r="I29" s="79"/>
      <c r="J29" s="79"/>
    </row>
    <row r="30" spans="1:25" s="81" customFormat="1" ht="28.5" customHeight="1" x14ac:dyDescent="0.2">
      <c r="A30" s="79"/>
      <c r="B30" s="80"/>
      <c r="C30" s="79"/>
      <c r="D30" s="79"/>
      <c r="E30" s="79"/>
      <c r="F30" s="79"/>
      <c r="G30" s="79"/>
      <c r="H30" s="79"/>
      <c r="I30" s="79"/>
      <c r="J30" s="79"/>
    </row>
    <row r="31" spans="1:25" s="81" customFormat="1" ht="28.5" customHeight="1" x14ac:dyDescent="0.2">
      <c r="A31" s="79"/>
      <c r="B31" s="80"/>
      <c r="C31" s="79"/>
      <c r="D31" s="79"/>
      <c r="E31" s="79"/>
      <c r="F31" s="79"/>
      <c r="G31" s="79"/>
      <c r="H31" s="79"/>
      <c r="I31" s="79"/>
      <c r="J31" s="79"/>
    </row>
    <row r="32" spans="1:25" s="81" customFormat="1" ht="28.5" customHeight="1" x14ac:dyDescent="0.2">
      <c r="A32" s="79"/>
      <c r="B32" s="80"/>
      <c r="C32" s="79"/>
      <c r="D32" s="79"/>
      <c r="E32" s="79"/>
      <c r="F32" s="79"/>
      <c r="G32" s="79"/>
      <c r="H32" s="79"/>
      <c r="I32" s="79"/>
      <c r="J32" s="79"/>
    </row>
    <row r="33" spans="1:10" s="81" customFormat="1" ht="28.5" customHeight="1" x14ac:dyDescent="0.2">
      <c r="A33" s="79"/>
      <c r="B33" s="80"/>
      <c r="C33" s="79"/>
      <c r="D33" s="79"/>
      <c r="E33" s="79"/>
      <c r="F33" s="79"/>
      <c r="G33" s="79"/>
      <c r="H33" s="79"/>
      <c r="I33" s="79"/>
      <c r="J33" s="79"/>
    </row>
    <row r="34" spans="1:10" s="81" customFormat="1" ht="28.5" customHeight="1" x14ac:dyDescent="0.2">
      <c r="A34" s="79"/>
      <c r="B34" s="80"/>
      <c r="C34" s="79"/>
      <c r="D34" s="79"/>
      <c r="E34" s="79"/>
      <c r="F34" s="79"/>
      <c r="G34" s="79"/>
      <c r="H34" s="79"/>
      <c r="I34" s="79"/>
      <c r="J34" s="79"/>
    </row>
    <row r="35" spans="1:10" s="81" customFormat="1" ht="28.5" customHeight="1" x14ac:dyDescent="0.2">
      <c r="A35" s="79"/>
      <c r="B35" s="80"/>
      <c r="C35" s="79"/>
      <c r="D35" s="79"/>
      <c r="E35" s="79"/>
      <c r="F35" s="79"/>
      <c r="G35" s="79"/>
      <c r="H35" s="79"/>
      <c r="I35" s="79"/>
      <c r="J35" s="79"/>
    </row>
    <row r="36" spans="1:10" s="81" customFormat="1" ht="28.5" customHeight="1" x14ac:dyDescent="0.2">
      <c r="A36" s="79"/>
      <c r="B36" s="80"/>
      <c r="C36" s="79"/>
      <c r="D36" s="79"/>
      <c r="E36" s="79"/>
      <c r="F36" s="79"/>
      <c r="G36" s="79"/>
      <c r="H36" s="79"/>
      <c r="I36" s="79"/>
      <c r="J36" s="79"/>
    </row>
    <row r="37" spans="1:10" s="81" customFormat="1" ht="28.5" customHeight="1" x14ac:dyDescent="0.2">
      <c r="A37" s="79"/>
      <c r="B37" s="80"/>
      <c r="C37" s="79"/>
      <c r="D37" s="79"/>
      <c r="E37" s="79"/>
      <c r="F37" s="79"/>
      <c r="G37" s="79"/>
      <c r="H37" s="79"/>
      <c r="I37" s="79"/>
      <c r="J37" s="79"/>
    </row>
    <row r="38" spans="1:10" s="81" customFormat="1" ht="28.5" customHeight="1" x14ac:dyDescent="0.2">
      <c r="A38" s="79"/>
      <c r="B38" s="80"/>
      <c r="C38" s="79"/>
      <c r="D38" s="79"/>
      <c r="E38" s="79"/>
      <c r="F38" s="79"/>
      <c r="G38" s="79"/>
      <c r="H38" s="79"/>
      <c r="I38" s="79"/>
      <c r="J38" s="79"/>
    </row>
    <row r="39" spans="1:10" s="81" customFormat="1" ht="28.5" customHeight="1" x14ac:dyDescent="0.2">
      <c r="A39" s="79"/>
      <c r="B39" s="80"/>
      <c r="C39" s="79"/>
      <c r="D39" s="79"/>
      <c r="E39" s="79"/>
      <c r="F39" s="79"/>
      <c r="G39" s="79"/>
      <c r="H39" s="79"/>
      <c r="I39" s="79"/>
      <c r="J39" s="79"/>
    </row>
    <row r="40" spans="1:10" s="81" customFormat="1" ht="28.5" customHeight="1" x14ac:dyDescent="0.2">
      <c r="A40" s="79"/>
      <c r="B40" s="80"/>
      <c r="C40" s="79"/>
      <c r="D40" s="79"/>
      <c r="E40" s="79"/>
      <c r="F40" s="79"/>
      <c r="G40" s="79"/>
      <c r="H40" s="79"/>
      <c r="I40" s="79"/>
      <c r="J40" s="79"/>
    </row>
    <row r="41" spans="1:10" s="81" customFormat="1" ht="28.5" customHeight="1" x14ac:dyDescent="0.2">
      <c r="A41" s="79"/>
      <c r="B41" s="80"/>
      <c r="C41" s="79"/>
      <c r="D41" s="79"/>
      <c r="E41" s="79"/>
      <c r="F41" s="79"/>
      <c r="G41" s="79"/>
      <c r="H41" s="79"/>
      <c r="I41" s="79"/>
      <c r="J41" s="79"/>
    </row>
    <row r="42" spans="1:10" s="81" customFormat="1" ht="28.5" customHeight="1" x14ac:dyDescent="0.2">
      <c r="A42" s="79"/>
      <c r="B42" s="80"/>
      <c r="C42" s="79"/>
      <c r="D42" s="79"/>
      <c r="E42" s="79"/>
      <c r="F42" s="79"/>
      <c r="G42" s="79"/>
      <c r="H42" s="79"/>
      <c r="I42" s="79"/>
      <c r="J42" s="79"/>
    </row>
    <row r="43" spans="1:10" s="81" customFormat="1" ht="28.5" customHeight="1" x14ac:dyDescent="0.2">
      <c r="A43" s="79"/>
      <c r="B43" s="80"/>
      <c r="C43" s="79"/>
      <c r="D43" s="79"/>
      <c r="E43" s="79"/>
      <c r="F43" s="79"/>
      <c r="G43" s="79"/>
      <c r="H43" s="79"/>
      <c r="I43" s="79"/>
      <c r="J43" s="79"/>
    </row>
    <row r="44" spans="1:10" s="81" customFormat="1" ht="28.5" customHeight="1" x14ac:dyDescent="0.2">
      <c r="A44" s="79"/>
      <c r="B44" s="80"/>
      <c r="C44" s="79"/>
      <c r="D44" s="79"/>
      <c r="E44" s="79"/>
      <c r="F44" s="79"/>
      <c r="G44" s="79"/>
      <c r="H44" s="79"/>
      <c r="I44" s="79"/>
      <c r="J44" s="79"/>
    </row>
    <row r="45" spans="1:10" s="81" customFormat="1" ht="28.5" customHeight="1" x14ac:dyDescent="0.2">
      <c r="A45" s="79"/>
      <c r="B45" s="80"/>
      <c r="C45" s="79"/>
      <c r="D45" s="79"/>
      <c r="E45" s="79"/>
      <c r="F45" s="79"/>
      <c r="G45" s="79"/>
      <c r="H45" s="79"/>
      <c r="I45" s="79"/>
      <c r="J45" s="79"/>
    </row>
    <row r="46" spans="1:10" s="81" customFormat="1" ht="28.5" customHeight="1" x14ac:dyDescent="0.2">
      <c r="A46" s="79"/>
      <c r="B46" s="80"/>
      <c r="C46" s="79"/>
      <c r="D46" s="79"/>
      <c r="E46" s="79"/>
      <c r="F46" s="79"/>
      <c r="G46" s="79"/>
      <c r="H46" s="79"/>
      <c r="I46" s="79"/>
      <c r="J46" s="79"/>
    </row>
    <row r="47" spans="1:10" s="81" customFormat="1" ht="28.5" customHeight="1" x14ac:dyDescent="0.2">
      <c r="A47" s="79"/>
      <c r="B47" s="80"/>
      <c r="C47" s="79"/>
      <c r="D47" s="79"/>
      <c r="E47" s="79"/>
      <c r="F47" s="79"/>
      <c r="G47" s="79"/>
      <c r="H47" s="79"/>
      <c r="I47" s="79"/>
      <c r="J47" s="79"/>
    </row>
    <row r="48" spans="1:10" s="81" customFormat="1" ht="28.5" customHeight="1" x14ac:dyDescent="0.2">
      <c r="A48" s="79"/>
      <c r="B48" s="80"/>
      <c r="C48" s="79"/>
      <c r="D48" s="79"/>
      <c r="E48" s="79"/>
      <c r="F48" s="79"/>
      <c r="G48" s="79"/>
      <c r="H48" s="79"/>
      <c r="I48" s="79"/>
      <c r="J48" s="79"/>
    </row>
    <row r="49" spans="1:10" s="81" customFormat="1" ht="28.5" customHeight="1" x14ac:dyDescent="0.2">
      <c r="A49" s="79"/>
      <c r="B49" s="80"/>
      <c r="C49" s="79"/>
      <c r="D49" s="79"/>
      <c r="E49" s="79"/>
      <c r="F49" s="79"/>
      <c r="G49" s="79"/>
      <c r="H49" s="79"/>
      <c r="I49" s="79"/>
      <c r="J49" s="79"/>
    </row>
    <row r="50" spans="1:10" s="81" customFormat="1" ht="28.5" customHeight="1" x14ac:dyDescent="0.2">
      <c r="A50" s="79"/>
      <c r="B50" s="80"/>
      <c r="C50" s="79"/>
      <c r="D50" s="79"/>
      <c r="E50" s="79"/>
      <c r="F50" s="79"/>
      <c r="G50" s="79"/>
      <c r="H50" s="79"/>
      <c r="I50" s="79"/>
      <c r="J50" s="79"/>
    </row>
    <row r="51" spans="1:10" s="81" customFormat="1" ht="28.5" customHeight="1" x14ac:dyDescent="0.2">
      <c r="A51" s="79"/>
      <c r="B51" s="80"/>
      <c r="C51" s="79"/>
      <c r="D51" s="79"/>
      <c r="E51" s="79"/>
      <c r="F51" s="79"/>
      <c r="G51" s="79"/>
      <c r="H51" s="79"/>
      <c r="I51" s="79"/>
      <c r="J51" s="79"/>
    </row>
    <row r="52" spans="1:10" s="81" customFormat="1" ht="28.5" customHeight="1" x14ac:dyDescent="0.2">
      <c r="A52" s="79"/>
      <c r="B52" s="80"/>
      <c r="C52" s="79"/>
      <c r="D52" s="79"/>
      <c r="E52" s="79"/>
      <c r="F52" s="79"/>
      <c r="G52" s="79"/>
      <c r="H52" s="79"/>
      <c r="I52" s="79"/>
      <c r="J52" s="79"/>
    </row>
    <row r="53" spans="1:10" s="81" customFormat="1" ht="28.5" customHeight="1" x14ac:dyDescent="0.2">
      <c r="A53" s="79"/>
      <c r="B53" s="80"/>
      <c r="C53" s="79"/>
      <c r="D53" s="79"/>
      <c r="E53" s="79"/>
      <c r="F53" s="79"/>
      <c r="G53" s="79"/>
      <c r="H53" s="79"/>
      <c r="I53" s="79"/>
      <c r="J53" s="79"/>
    </row>
    <row r="54" spans="1:10" s="81" customFormat="1" ht="28.5" customHeight="1" x14ac:dyDescent="0.2">
      <c r="A54" s="79"/>
      <c r="B54" s="80"/>
      <c r="C54" s="79"/>
      <c r="D54" s="79"/>
      <c r="E54" s="79"/>
      <c r="F54" s="79"/>
      <c r="G54" s="79"/>
      <c r="H54" s="79"/>
      <c r="I54" s="79"/>
      <c r="J54" s="79"/>
    </row>
    <row r="55" spans="1:10" s="81" customFormat="1" ht="28.5" customHeight="1" x14ac:dyDescent="0.2">
      <c r="A55" s="79"/>
      <c r="B55" s="80"/>
      <c r="C55" s="79"/>
      <c r="D55" s="79"/>
      <c r="E55" s="79"/>
      <c r="F55" s="79"/>
      <c r="G55" s="79"/>
      <c r="H55" s="79"/>
      <c r="I55" s="79"/>
      <c r="J55" s="79"/>
    </row>
    <row r="56" spans="1:10" s="81" customFormat="1" ht="28.5" customHeight="1" x14ac:dyDescent="0.2">
      <c r="A56" s="79"/>
      <c r="B56" s="80"/>
      <c r="C56" s="79"/>
      <c r="D56" s="79"/>
      <c r="E56" s="79"/>
      <c r="F56" s="79"/>
      <c r="G56" s="79"/>
      <c r="H56" s="79"/>
      <c r="I56" s="79"/>
      <c r="J56" s="79"/>
    </row>
    <row r="57" spans="1:10" s="81" customFormat="1" ht="28.5" customHeight="1" x14ac:dyDescent="0.2">
      <c r="A57" s="79"/>
      <c r="B57" s="80"/>
      <c r="C57" s="79"/>
      <c r="D57" s="79"/>
      <c r="E57" s="79"/>
      <c r="F57" s="79"/>
      <c r="G57" s="79"/>
      <c r="H57" s="79"/>
      <c r="I57" s="79"/>
      <c r="J57" s="79"/>
    </row>
    <row r="58" spans="1:10" x14ac:dyDescent="0.2">
      <c r="B58" s="82"/>
    </row>
  </sheetData>
  <sheetProtection password="A0FF" sheet="1" objects="1" scenarios="1"/>
  <mergeCells count="24">
    <mergeCell ref="E2:I2"/>
    <mergeCell ref="D4:F4"/>
    <mergeCell ref="G4:I4"/>
    <mergeCell ref="A5:C8"/>
    <mergeCell ref="D5:F5"/>
    <mergeCell ref="G5:I5"/>
    <mergeCell ref="D6:F6"/>
    <mergeCell ref="G6:I6"/>
    <mergeCell ref="D7:F7"/>
    <mergeCell ref="G7:I7"/>
    <mergeCell ref="B9:C9"/>
    <mergeCell ref="D9:E9"/>
    <mergeCell ref="F9:I9"/>
    <mergeCell ref="B10:C10"/>
    <mergeCell ref="D10:E10"/>
    <mergeCell ref="F10:I10"/>
    <mergeCell ref="G25:G26"/>
    <mergeCell ref="H25:J25"/>
    <mergeCell ref="A25:A26"/>
    <mergeCell ref="B25:B26"/>
    <mergeCell ref="C25:C26"/>
    <mergeCell ref="D25:D26"/>
    <mergeCell ref="E25:E26"/>
    <mergeCell ref="F25:F26"/>
  </mergeCells>
  <dataValidations count="6">
    <dataValidation type="list" allowBlank="1" showInputMessage="1" showErrorMessage="1" errorTitle="Invalid Entry" error="Invalid Entry" sqref="G27:G57" xr:uid="{00000000-0002-0000-0100-000000000000}">
      <formula1>INDIRECT(D27)</formula1>
    </dataValidation>
    <dataValidation type="list" allowBlank="1" showInputMessage="1" showErrorMessage="1" errorTitle="Invalid Entry" error="Invalid Entry" sqref="B27:B57" xr:uid="{00000000-0002-0000-0100-000001000000}">
      <formula1>BlindType</formula1>
    </dataValidation>
    <dataValidation type="list" allowBlank="1" showInputMessage="1" showErrorMessage="1" errorTitle="Invalid Entry" error="Invalid Entry" sqref="C27:C57" xr:uid="{00000000-0002-0000-0100-000002000000}">
      <formula1>LHRHCorner</formula1>
    </dataValidation>
    <dataValidation type="list" allowBlank="1" showInputMessage="1" showErrorMessage="1" errorTitle="Invalid Entry" error="Invalid Entry" sqref="D27:D57" xr:uid="{00000000-0002-0000-0100-000003000000}">
      <formula1>FaceRecess</formula1>
    </dataValidation>
    <dataValidation type="list" allowBlank="1" showInputMessage="1" showErrorMessage="1" errorTitle="Invalid Entry" error="Invalid Entry" sqref="E27:E57" xr:uid="{00000000-0002-0000-0100-000004000000}">
      <formula1>ACTNAM</formula1>
    </dataValidation>
    <dataValidation type="list" allowBlank="1" showInputMessage="1" showErrorMessage="1" errorTitle="Invalid Entry" error="Invalid Entry" sqref="F27:F57" xr:uid="{00000000-0002-0000-0100-000005000000}">
      <formula1>ButtThru</formula1>
    </dataValidation>
  </dataValidations>
  <hyperlinks>
    <hyperlink ref="F9" r:id="rId1" xr:uid="{00000000-0004-0000-0100-000000000000}"/>
    <hyperlink ref="F10" r:id="rId2" xr:uid="{0A08AF08-4358-4289-961B-B5340BAB02AC}"/>
  </hyperlinks>
  <printOptions horizontalCentered="1"/>
  <pageMargins left="0.19685039370078741" right="0.19685039370078741" top="0.19685039370078741" bottom="0.19685039370078741" header="0.31496062992125984" footer="0.31496062992125984"/>
  <pageSetup paperSize="9" scale="65" orientation="portrait"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749992370372631"/>
    <pageSetUpPr fitToPage="1"/>
  </sheetPr>
  <dimension ref="A2:L58"/>
  <sheetViews>
    <sheetView workbookViewId="0">
      <selection activeCell="A27" sqref="A27"/>
    </sheetView>
  </sheetViews>
  <sheetFormatPr defaultColWidth="9.140625" defaultRowHeight="12.75" x14ac:dyDescent="0.2"/>
  <cols>
    <col min="1" max="1" width="12.85546875" style="4" customWidth="1"/>
    <col min="2" max="2" width="20.5703125" style="4" customWidth="1"/>
    <col min="3" max="3" width="11.42578125" style="4" customWidth="1"/>
    <col min="4" max="4" width="13.140625" style="4" customWidth="1"/>
    <col min="5" max="5" width="21.28515625" style="4" customWidth="1"/>
    <col min="6" max="6" width="7.7109375" style="4" customWidth="1"/>
    <col min="7" max="12" width="10.42578125" style="4" customWidth="1"/>
    <col min="13" max="16384" width="9.140625" style="4"/>
  </cols>
  <sheetData>
    <row r="2" spans="1:11" ht="26.25" x14ac:dyDescent="0.4">
      <c r="D2" s="72"/>
      <c r="E2" s="166" t="s">
        <v>106</v>
      </c>
      <c r="F2" s="155"/>
      <c r="G2" s="155"/>
      <c r="H2" s="155"/>
      <c r="I2" s="155"/>
      <c r="J2" s="155"/>
      <c r="K2" s="155"/>
    </row>
    <row r="3" spans="1:11" ht="9" customHeight="1" x14ac:dyDescent="0.2"/>
    <row r="4" spans="1:11" ht="18.75" customHeight="1" x14ac:dyDescent="0.3">
      <c r="D4" s="156" t="s">
        <v>0</v>
      </c>
      <c r="E4" s="156"/>
      <c r="F4" s="156"/>
      <c r="G4" s="156"/>
      <c r="H4" s="157">
        <f>'Veri Shades'!M1</f>
        <v>0</v>
      </c>
      <c r="I4" s="157"/>
      <c r="J4" s="157"/>
      <c r="K4" s="157"/>
    </row>
    <row r="5" spans="1:11" ht="18.75" customHeight="1" x14ac:dyDescent="0.3">
      <c r="A5" s="158" t="s">
        <v>83</v>
      </c>
      <c r="B5" s="158"/>
      <c r="C5" s="158"/>
      <c r="D5" s="156" t="s">
        <v>84</v>
      </c>
      <c r="E5" s="156"/>
      <c r="F5" s="156"/>
      <c r="G5" s="156"/>
      <c r="H5" s="157">
        <f>'Veri Shades'!M2</f>
        <v>0</v>
      </c>
      <c r="I5" s="157"/>
      <c r="J5" s="157"/>
      <c r="K5" s="157"/>
    </row>
    <row r="6" spans="1:11" ht="18.75" customHeight="1" x14ac:dyDescent="0.3">
      <c r="A6" s="158"/>
      <c r="B6" s="158"/>
      <c r="C6" s="158"/>
      <c r="D6" s="156" t="s">
        <v>4</v>
      </c>
      <c r="E6" s="156"/>
      <c r="F6" s="156"/>
      <c r="G6" s="156"/>
      <c r="H6" s="167">
        <f>'Veri Shades'!M4</f>
        <v>0</v>
      </c>
      <c r="I6" s="168"/>
      <c r="J6" s="168"/>
      <c r="K6" s="169"/>
    </row>
    <row r="7" spans="1:11" ht="18.75" customHeight="1" x14ac:dyDescent="0.3">
      <c r="A7" s="158"/>
      <c r="B7" s="158"/>
      <c r="C7" s="158"/>
      <c r="D7" s="156" t="s">
        <v>5</v>
      </c>
      <c r="E7" s="156"/>
      <c r="F7" s="156"/>
      <c r="G7" s="156"/>
      <c r="H7" s="170">
        <f>'Veri Shades'!M5</f>
        <v>0</v>
      </c>
      <c r="I7" s="171"/>
      <c r="J7" s="171"/>
      <c r="K7" s="172"/>
    </row>
    <row r="8" spans="1:11" x14ac:dyDescent="0.2">
      <c r="A8" s="158"/>
      <c r="B8" s="158"/>
      <c r="C8" s="158"/>
    </row>
    <row r="9" spans="1:11" ht="21" customHeight="1" x14ac:dyDescent="0.2">
      <c r="A9" s="73" t="s">
        <v>85</v>
      </c>
      <c r="B9" s="150" t="s">
        <v>145</v>
      </c>
      <c r="C9" s="150"/>
      <c r="D9" s="151" t="s">
        <v>86</v>
      </c>
      <c r="E9" s="151"/>
      <c r="F9" s="151"/>
      <c r="G9" s="152" t="s">
        <v>144</v>
      </c>
      <c r="H9" s="152"/>
      <c r="I9" s="152"/>
      <c r="J9" s="152"/>
      <c r="K9" s="152"/>
    </row>
    <row r="10" spans="1:11" ht="21" customHeight="1" x14ac:dyDescent="0.2">
      <c r="A10" s="74" t="s">
        <v>87</v>
      </c>
      <c r="B10" s="150" t="s">
        <v>88</v>
      </c>
      <c r="C10" s="150"/>
      <c r="D10" s="153" t="s">
        <v>89</v>
      </c>
      <c r="E10" s="153"/>
      <c r="F10" s="153"/>
      <c r="G10" s="152" t="s">
        <v>144</v>
      </c>
      <c r="H10" s="152"/>
      <c r="I10" s="152"/>
      <c r="J10" s="152"/>
      <c r="K10" s="152"/>
    </row>
    <row r="12" spans="1:11" ht="20.25" x14ac:dyDescent="0.3">
      <c r="A12" s="83"/>
    </row>
    <row r="25" spans="1:12" s="75" customFormat="1" ht="15.75" customHeight="1" x14ac:dyDescent="0.2">
      <c r="A25" s="160" t="s">
        <v>102</v>
      </c>
      <c r="B25" s="162" t="s">
        <v>91</v>
      </c>
      <c r="C25" s="164" t="s">
        <v>93</v>
      </c>
      <c r="D25" s="164" t="s">
        <v>94</v>
      </c>
      <c r="E25" s="164" t="s">
        <v>96</v>
      </c>
      <c r="F25" s="164" t="s">
        <v>122</v>
      </c>
      <c r="G25" s="160" t="s">
        <v>97</v>
      </c>
      <c r="H25" s="161"/>
      <c r="I25" s="161"/>
      <c r="J25" s="161"/>
      <c r="K25" s="161"/>
      <c r="L25" s="161"/>
    </row>
    <row r="26" spans="1:12" s="75" customFormat="1" ht="15" x14ac:dyDescent="0.2">
      <c r="A26" s="160"/>
      <c r="B26" s="163"/>
      <c r="C26" s="165"/>
      <c r="D26" s="165"/>
      <c r="E26" s="165"/>
      <c r="F26" s="165"/>
      <c r="G26" s="84" t="s">
        <v>98</v>
      </c>
      <c r="H26" s="85" t="s">
        <v>99</v>
      </c>
      <c r="I26" s="86" t="s">
        <v>103</v>
      </c>
      <c r="J26" s="87" t="s">
        <v>104</v>
      </c>
      <c r="K26" s="88" t="s">
        <v>105</v>
      </c>
      <c r="L26" s="88" t="s">
        <v>100</v>
      </c>
    </row>
    <row r="27" spans="1:12" s="81" customFormat="1" ht="28.5" customHeight="1" x14ac:dyDescent="0.2">
      <c r="A27" s="79"/>
      <c r="B27" s="80"/>
      <c r="C27" s="79"/>
      <c r="D27" s="79"/>
      <c r="E27" s="79"/>
      <c r="F27" s="79"/>
      <c r="G27" s="79"/>
      <c r="H27" s="79"/>
      <c r="I27" s="79"/>
      <c r="J27" s="79"/>
      <c r="K27" s="79"/>
      <c r="L27" s="79"/>
    </row>
    <row r="28" spans="1:12" s="81" customFormat="1" ht="28.5" customHeight="1" x14ac:dyDescent="0.2">
      <c r="A28" s="79"/>
      <c r="B28" s="80"/>
      <c r="C28" s="79"/>
      <c r="D28" s="79"/>
      <c r="E28" s="79"/>
      <c r="F28" s="79"/>
      <c r="G28" s="79"/>
      <c r="H28" s="79"/>
      <c r="I28" s="79"/>
      <c r="J28" s="79"/>
      <c r="K28" s="79"/>
      <c r="L28" s="79"/>
    </row>
    <row r="29" spans="1:12" s="81" customFormat="1" ht="28.5" customHeight="1" x14ac:dyDescent="0.2">
      <c r="A29" s="79"/>
      <c r="B29" s="80"/>
      <c r="C29" s="79"/>
      <c r="D29" s="79"/>
      <c r="E29" s="79"/>
      <c r="F29" s="79"/>
      <c r="G29" s="79"/>
      <c r="H29" s="79"/>
      <c r="I29" s="79"/>
      <c r="J29" s="79"/>
      <c r="K29" s="79"/>
      <c r="L29" s="79"/>
    </row>
    <row r="30" spans="1:12" s="81" customFormat="1" ht="28.5" customHeight="1" x14ac:dyDescent="0.2">
      <c r="A30" s="79"/>
      <c r="B30" s="80"/>
      <c r="C30" s="79"/>
      <c r="D30" s="79"/>
      <c r="E30" s="79"/>
      <c r="F30" s="79"/>
      <c r="G30" s="79"/>
      <c r="H30" s="79"/>
      <c r="I30" s="79"/>
      <c r="J30" s="79"/>
      <c r="K30" s="79"/>
      <c r="L30" s="79"/>
    </row>
    <row r="31" spans="1:12" s="81" customFormat="1" ht="28.5" customHeight="1" x14ac:dyDescent="0.2">
      <c r="A31" s="79"/>
      <c r="B31" s="80"/>
      <c r="C31" s="79"/>
      <c r="D31" s="79"/>
      <c r="E31" s="79"/>
      <c r="F31" s="79"/>
      <c r="G31" s="79"/>
      <c r="H31" s="79"/>
      <c r="I31" s="79"/>
      <c r="J31" s="79"/>
      <c r="K31" s="79"/>
      <c r="L31" s="79"/>
    </row>
    <row r="32" spans="1:12" s="81" customFormat="1" ht="28.5" customHeight="1" x14ac:dyDescent="0.2">
      <c r="A32" s="79"/>
      <c r="B32" s="80"/>
      <c r="C32" s="79"/>
      <c r="D32" s="79"/>
      <c r="E32" s="79"/>
      <c r="F32" s="79"/>
      <c r="G32" s="79"/>
      <c r="H32" s="79"/>
      <c r="I32" s="79"/>
      <c r="J32" s="79"/>
      <c r="K32" s="79"/>
      <c r="L32" s="79"/>
    </row>
    <row r="33" spans="1:12" s="81" customFormat="1" ht="28.5" customHeight="1" x14ac:dyDescent="0.2">
      <c r="A33" s="79"/>
      <c r="B33" s="80"/>
      <c r="C33" s="79"/>
      <c r="D33" s="79"/>
      <c r="E33" s="79"/>
      <c r="F33" s="79"/>
      <c r="G33" s="79"/>
      <c r="H33" s="79"/>
      <c r="I33" s="79"/>
      <c r="J33" s="79"/>
      <c r="K33" s="79"/>
      <c r="L33" s="79"/>
    </row>
    <row r="34" spans="1:12" s="81" customFormat="1" ht="28.5" customHeight="1" x14ac:dyDescent="0.2">
      <c r="A34" s="79"/>
      <c r="B34" s="80"/>
      <c r="C34" s="79"/>
      <c r="D34" s="79"/>
      <c r="E34" s="79"/>
      <c r="F34" s="79"/>
      <c r="G34" s="79"/>
      <c r="H34" s="79"/>
      <c r="I34" s="79"/>
      <c r="J34" s="79"/>
      <c r="K34" s="79"/>
      <c r="L34" s="79"/>
    </row>
    <row r="35" spans="1:12" s="81" customFormat="1" ht="28.5" customHeight="1" x14ac:dyDescent="0.2">
      <c r="A35" s="79"/>
      <c r="B35" s="80"/>
      <c r="C35" s="79"/>
      <c r="D35" s="79"/>
      <c r="E35" s="79"/>
      <c r="F35" s="79"/>
      <c r="G35" s="79"/>
      <c r="H35" s="79"/>
      <c r="I35" s="79"/>
      <c r="J35" s="79"/>
      <c r="K35" s="79"/>
      <c r="L35" s="79"/>
    </row>
    <row r="36" spans="1:12" s="81" customFormat="1" ht="28.5" customHeight="1" x14ac:dyDescent="0.2">
      <c r="A36" s="79"/>
      <c r="B36" s="80"/>
      <c r="C36" s="79"/>
      <c r="D36" s="79"/>
      <c r="E36" s="79"/>
      <c r="F36" s="79"/>
      <c r="G36" s="79"/>
      <c r="H36" s="79"/>
      <c r="I36" s="79"/>
      <c r="J36" s="79"/>
      <c r="K36" s="79"/>
      <c r="L36" s="79"/>
    </row>
    <row r="37" spans="1:12" s="81" customFormat="1" ht="28.5" customHeight="1" x14ac:dyDescent="0.2">
      <c r="A37" s="79"/>
      <c r="B37" s="80"/>
      <c r="C37" s="79"/>
      <c r="D37" s="79"/>
      <c r="E37" s="79"/>
      <c r="F37" s="79"/>
      <c r="G37" s="79"/>
      <c r="H37" s="79"/>
      <c r="I37" s="79"/>
      <c r="J37" s="79"/>
      <c r="K37" s="79"/>
      <c r="L37" s="79"/>
    </row>
    <row r="38" spans="1:12" s="81" customFormat="1" ht="28.5" customHeight="1" x14ac:dyDescent="0.2">
      <c r="A38" s="79"/>
      <c r="B38" s="80"/>
      <c r="C38" s="79"/>
      <c r="D38" s="79"/>
      <c r="E38" s="79"/>
      <c r="F38" s="79"/>
      <c r="G38" s="79"/>
      <c r="H38" s="79"/>
      <c r="I38" s="79"/>
      <c r="J38" s="79"/>
      <c r="K38" s="79"/>
      <c r="L38" s="79"/>
    </row>
    <row r="39" spans="1:12" s="81" customFormat="1" ht="28.5" customHeight="1" x14ac:dyDescent="0.2">
      <c r="A39" s="79"/>
      <c r="B39" s="80"/>
      <c r="C39" s="79"/>
      <c r="D39" s="79"/>
      <c r="E39" s="79"/>
      <c r="F39" s="79"/>
      <c r="G39" s="79"/>
      <c r="H39" s="79"/>
      <c r="I39" s="79"/>
      <c r="J39" s="79"/>
      <c r="K39" s="79"/>
      <c r="L39" s="79"/>
    </row>
    <row r="40" spans="1:12" s="81" customFormat="1" ht="28.5" customHeight="1" x14ac:dyDescent="0.2">
      <c r="A40" s="79"/>
      <c r="B40" s="80"/>
      <c r="C40" s="79"/>
      <c r="D40" s="79"/>
      <c r="E40" s="79"/>
      <c r="F40" s="79"/>
      <c r="G40" s="79"/>
      <c r="H40" s="79"/>
      <c r="I40" s="79"/>
      <c r="J40" s="79"/>
      <c r="K40" s="79"/>
      <c r="L40" s="79"/>
    </row>
    <row r="41" spans="1:12" s="81" customFormat="1" ht="28.5" customHeight="1" x14ac:dyDescent="0.2">
      <c r="A41" s="79"/>
      <c r="B41" s="80"/>
      <c r="C41" s="79"/>
      <c r="D41" s="79"/>
      <c r="E41" s="79"/>
      <c r="F41" s="79"/>
      <c r="G41" s="79"/>
      <c r="H41" s="79"/>
      <c r="I41" s="79"/>
      <c r="J41" s="79"/>
      <c r="K41" s="79"/>
      <c r="L41" s="79"/>
    </row>
    <row r="42" spans="1:12" s="81" customFormat="1" ht="28.5" customHeight="1" x14ac:dyDescent="0.2">
      <c r="A42" s="79"/>
      <c r="B42" s="80"/>
      <c r="C42" s="79"/>
      <c r="D42" s="79"/>
      <c r="E42" s="79"/>
      <c r="F42" s="79"/>
      <c r="G42" s="79"/>
      <c r="H42" s="79"/>
      <c r="I42" s="79"/>
      <c r="J42" s="79"/>
      <c r="K42" s="79"/>
      <c r="L42" s="79"/>
    </row>
    <row r="43" spans="1:12" s="81" customFormat="1" ht="28.5" customHeight="1" x14ac:dyDescent="0.2">
      <c r="A43" s="79"/>
      <c r="B43" s="80"/>
      <c r="C43" s="79"/>
      <c r="D43" s="79"/>
      <c r="E43" s="79"/>
      <c r="F43" s="79"/>
      <c r="G43" s="79"/>
      <c r="H43" s="79"/>
      <c r="I43" s="79"/>
      <c r="J43" s="79"/>
      <c r="K43" s="79"/>
      <c r="L43" s="79"/>
    </row>
    <row r="44" spans="1:12" s="81" customFormat="1" ht="28.5" customHeight="1" x14ac:dyDescent="0.2">
      <c r="A44" s="79"/>
      <c r="B44" s="80"/>
      <c r="C44" s="79"/>
      <c r="D44" s="79"/>
      <c r="E44" s="79"/>
      <c r="F44" s="79"/>
      <c r="G44" s="79"/>
      <c r="H44" s="79"/>
      <c r="I44" s="79"/>
      <c r="J44" s="79"/>
      <c r="K44" s="79"/>
      <c r="L44" s="79"/>
    </row>
    <row r="45" spans="1:12" s="81" customFormat="1" ht="28.5" customHeight="1" x14ac:dyDescent="0.2">
      <c r="A45" s="79"/>
      <c r="B45" s="80"/>
      <c r="C45" s="79"/>
      <c r="D45" s="79"/>
      <c r="E45" s="79"/>
      <c r="F45" s="79"/>
      <c r="G45" s="79"/>
      <c r="H45" s="79"/>
      <c r="I45" s="79"/>
      <c r="J45" s="79"/>
      <c r="K45" s="79"/>
      <c r="L45" s="79"/>
    </row>
    <row r="46" spans="1:12" s="81" customFormat="1" ht="28.5" customHeight="1" x14ac:dyDescent="0.2">
      <c r="A46" s="79"/>
      <c r="B46" s="80"/>
      <c r="C46" s="79"/>
      <c r="D46" s="79"/>
      <c r="E46" s="79"/>
      <c r="F46" s="79"/>
      <c r="G46" s="79"/>
      <c r="H46" s="79"/>
      <c r="I46" s="79"/>
      <c r="J46" s="79"/>
      <c r="K46" s="79"/>
      <c r="L46" s="79"/>
    </row>
    <row r="47" spans="1:12" s="81" customFormat="1" ht="28.5" customHeight="1" x14ac:dyDescent="0.2">
      <c r="A47" s="79"/>
      <c r="B47" s="80"/>
      <c r="C47" s="79"/>
      <c r="D47" s="79"/>
      <c r="E47" s="79"/>
      <c r="F47" s="79"/>
      <c r="G47" s="79"/>
      <c r="H47" s="79"/>
      <c r="I47" s="79"/>
      <c r="J47" s="79"/>
      <c r="K47" s="79"/>
      <c r="L47" s="79"/>
    </row>
    <row r="48" spans="1:12" s="81" customFormat="1" ht="28.5" customHeight="1" x14ac:dyDescent="0.2">
      <c r="A48" s="79"/>
      <c r="B48" s="80"/>
      <c r="C48" s="79"/>
      <c r="D48" s="79"/>
      <c r="E48" s="79"/>
      <c r="F48" s="79"/>
      <c r="G48" s="79"/>
      <c r="H48" s="79"/>
      <c r="I48" s="79"/>
      <c r="J48" s="79"/>
      <c r="K48" s="79"/>
      <c r="L48" s="79"/>
    </row>
    <row r="49" spans="1:12" s="81" customFormat="1" ht="28.5" customHeight="1" x14ac:dyDescent="0.2">
      <c r="A49" s="79"/>
      <c r="B49" s="80"/>
      <c r="C49" s="79"/>
      <c r="D49" s="79"/>
      <c r="E49" s="79"/>
      <c r="F49" s="79"/>
      <c r="G49" s="79"/>
      <c r="H49" s="79"/>
      <c r="I49" s="79"/>
      <c r="J49" s="79"/>
      <c r="K49" s="79"/>
      <c r="L49" s="79"/>
    </row>
    <row r="50" spans="1:12" s="81" customFormat="1" ht="28.5" customHeight="1" x14ac:dyDescent="0.2">
      <c r="A50" s="79"/>
      <c r="B50" s="80"/>
      <c r="C50" s="79"/>
      <c r="D50" s="79"/>
      <c r="E50" s="79"/>
      <c r="F50" s="79"/>
      <c r="G50" s="79"/>
      <c r="H50" s="79"/>
      <c r="I50" s="79"/>
      <c r="J50" s="79"/>
      <c r="K50" s="79"/>
      <c r="L50" s="79"/>
    </row>
    <row r="51" spans="1:12" s="81" customFormat="1" ht="28.5" customHeight="1" x14ac:dyDescent="0.2">
      <c r="A51" s="79"/>
      <c r="B51" s="80"/>
      <c r="C51" s="79"/>
      <c r="D51" s="79"/>
      <c r="E51" s="79"/>
      <c r="F51" s="79"/>
      <c r="G51" s="79"/>
      <c r="H51" s="79"/>
      <c r="I51" s="79"/>
      <c r="J51" s="79"/>
      <c r="K51" s="79"/>
      <c r="L51" s="79"/>
    </row>
    <row r="52" spans="1:12" s="81" customFormat="1" ht="28.5" customHeight="1" x14ac:dyDescent="0.2">
      <c r="A52" s="79"/>
      <c r="B52" s="80"/>
      <c r="C52" s="79"/>
      <c r="D52" s="79"/>
      <c r="E52" s="79"/>
      <c r="F52" s="79"/>
      <c r="G52" s="79"/>
      <c r="H52" s="79"/>
      <c r="I52" s="79"/>
      <c r="J52" s="79"/>
      <c r="K52" s="79"/>
      <c r="L52" s="79"/>
    </row>
    <row r="53" spans="1:12" s="81" customFormat="1" ht="28.5" customHeight="1" x14ac:dyDescent="0.2">
      <c r="A53" s="79"/>
      <c r="B53" s="80"/>
      <c r="C53" s="79"/>
      <c r="D53" s="79"/>
      <c r="E53" s="79"/>
      <c r="F53" s="79"/>
      <c r="G53" s="79"/>
      <c r="H53" s="79"/>
      <c r="I53" s="79"/>
      <c r="J53" s="79"/>
      <c r="K53" s="79"/>
      <c r="L53" s="79"/>
    </row>
    <row r="54" spans="1:12" s="81" customFormat="1" ht="28.5" customHeight="1" x14ac:dyDescent="0.2">
      <c r="A54" s="79"/>
      <c r="B54" s="80"/>
      <c r="C54" s="79"/>
      <c r="D54" s="79"/>
      <c r="E54" s="79"/>
      <c r="F54" s="79"/>
      <c r="G54" s="79"/>
      <c r="H54" s="79"/>
      <c r="I54" s="79"/>
      <c r="J54" s="79"/>
      <c r="K54" s="79"/>
      <c r="L54" s="79"/>
    </row>
    <row r="55" spans="1:12" s="81" customFormat="1" ht="28.5" customHeight="1" x14ac:dyDescent="0.2">
      <c r="A55" s="79"/>
      <c r="B55" s="80"/>
      <c r="C55" s="79"/>
      <c r="D55" s="79"/>
      <c r="E55" s="79"/>
      <c r="F55" s="79"/>
      <c r="G55" s="79"/>
      <c r="H55" s="79"/>
      <c r="I55" s="79"/>
      <c r="J55" s="79"/>
      <c r="K55" s="79"/>
      <c r="L55" s="79"/>
    </row>
    <row r="56" spans="1:12" s="81" customFormat="1" ht="28.5" customHeight="1" x14ac:dyDescent="0.2">
      <c r="A56" s="79"/>
      <c r="B56" s="80"/>
      <c r="C56" s="79"/>
      <c r="D56" s="79"/>
      <c r="E56" s="79"/>
      <c r="F56" s="79"/>
      <c r="G56" s="79"/>
      <c r="H56" s="79"/>
      <c r="I56" s="79"/>
      <c r="J56" s="79"/>
      <c r="K56" s="79"/>
      <c r="L56" s="79"/>
    </row>
    <row r="57" spans="1:12" s="81" customFormat="1" ht="28.5" customHeight="1" x14ac:dyDescent="0.2">
      <c r="A57" s="79"/>
      <c r="B57" s="80"/>
      <c r="C57" s="79"/>
      <c r="D57" s="79"/>
      <c r="E57" s="79"/>
      <c r="F57" s="79"/>
      <c r="G57" s="79"/>
      <c r="H57" s="79"/>
      <c r="I57" s="79"/>
      <c r="J57" s="79"/>
      <c r="K57" s="79"/>
      <c r="L57" s="79"/>
    </row>
    <row r="58" spans="1:12" x14ac:dyDescent="0.2">
      <c r="B58" s="82"/>
    </row>
  </sheetData>
  <sheetProtection password="A0FF" sheet="1" objects="1" scenarios="1"/>
  <mergeCells count="23">
    <mergeCell ref="E2:K2"/>
    <mergeCell ref="D4:G4"/>
    <mergeCell ref="H4:K4"/>
    <mergeCell ref="A5:C8"/>
    <mergeCell ref="D5:G5"/>
    <mergeCell ref="H5:K5"/>
    <mergeCell ref="D6:G6"/>
    <mergeCell ref="H6:K6"/>
    <mergeCell ref="D7:G7"/>
    <mergeCell ref="H7:K7"/>
    <mergeCell ref="B9:C9"/>
    <mergeCell ref="D9:F9"/>
    <mergeCell ref="G9:K9"/>
    <mergeCell ref="B10:C10"/>
    <mergeCell ref="D10:F10"/>
    <mergeCell ref="G10:K10"/>
    <mergeCell ref="G25:L25"/>
    <mergeCell ref="A25:A26"/>
    <mergeCell ref="B25:B26"/>
    <mergeCell ref="C25:C26"/>
    <mergeCell ref="D25:D26"/>
    <mergeCell ref="E25:E26"/>
    <mergeCell ref="F25:F26"/>
  </mergeCells>
  <dataValidations count="4">
    <dataValidation type="list" allowBlank="1" showInputMessage="1" showErrorMessage="1" errorTitle="Invalid Entry" error="Invalid Entry" sqref="B27:B57" xr:uid="{00000000-0002-0000-0200-000000000000}">
      <formula1>BlindType</formula1>
    </dataValidation>
    <dataValidation type="list" allowBlank="1" showInputMessage="1" showErrorMessage="1" errorTitle="Invalid Entry" error="Invalid Entry" sqref="D27:D57" xr:uid="{00000000-0002-0000-0200-000001000000}">
      <formula1>ACTNAM</formula1>
    </dataValidation>
    <dataValidation type="list" allowBlank="1" showInputMessage="1" showErrorMessage="1" errorTitle="Invalid Entry" error="Invalid Entry" sqref="C27:C57" xr:uid="{00000000-0002-0000-0200-000002000000}">
      <formula1>FaceRecess</formula1>
    </dataValidation>
    <dataValidation type="list" allowBlank="1" showInputMessage="1" showErrorMessage="1" errorTitle="Invalid Entry" error="Invalid Entry" sqref="E27:E57" xr:uid="{00000000-0002-0000-0200-000003000000}">
      <formula1>INDIRECT(C27)</formula1>
    </dataValidation>
  </dataValidations>
  <hyperlinks>
    <hyperlink ref="G9" r:id="rId1" xr:uid="{00000000-0004-0000-0200-000000000000}"/>
    <hyperlink ref="G10" r:id="rId2" xr:uid="{DD12964F-22C3-4FA8-B9EF-E5C560AB7516}"/>
  </hyperlinks>
  <printOptions horizontalCentered="1"/>
  <pageMargins left="0.19685039370078741" right="0.19685039370078741" top="0.19685039370078741" bottom="0.19685039370078741" header="0.31496062992125984" footer="0.31496062992125984"/>
  <pageSetup paperSize="9" scale="64"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49</vt:i4>
      </vt:variant>
    </vt:vector>
  </HeadingPairs>
  <TitlesOfParts>
    <vt:vector size="52" baseType="lpstr">
      <vt:lpstr>Veri Shades</vt:lpstr>
      <vt:lpstr>Corner WS</vt:lpstr>
      <vt:lpstr>Bay WS</vt:lpstr>
      <vt:lpstr>ACTNAM</vt:lpstr>
      <vt:lpstr>Allowance</vt:lpstr>
      <vt:lpstr>BatteryMotorStack</vt:lpstr>
      <vt:lpstr>BlindType</vt:lpstr>
      <vt:lpstr>ButtThru</vt:lpstr>
      <vt:lpstr>Classic_S_Face_Fit_Bracket</vt:lpstr>
      <vt:lpstr>Cube_Track_Colour</vt:lpstr>
      <vt:lpstr>CubeStandardFaceFitBracketOptions</vt:lpstr>
      <vt:lpstr>CubeStandardRecessBracketOptions</vt:lpstr>
      <vt:lpstr>Decorative_Track_Colour</vt:lpstr>
      <vt:lpstr>Extension_Bracket</vt:lpstr>
      <vt:lpstr>Extension_Bracket_NA</vt:lpstr>
      <vt:lpstr>Extension_Bracket_Quantity</vt:lpstr>
      <vt:lpstr>Fabric_Colour</vt:lpstr>
      <vt:lpstr>Fabric_Colour_Alpine</vt:lpstr>
      <vt:lpstr>Fabric_Colour_Autumn</vt:lpstr>
      <vt:lpstr>Fabric_Colour_Classic</vt:lpstr>
      <vt:lpstr>Fabric_Colour_Classic_S</vt:lpstr>
      <vt:lpstr>Fabric_Colour_Eclipse</vt:lpstr>
      <vt:lpstr>Fabric_Colour_Luxury</vt:lpstr>
      <vt:lpstr>Fabric_Colour_Luxury_S</vt:lpstr>
      <vt:lpstr>Fabric_Colour_Mist</vt:lpstr>
      <vt:lpstr>Fabric_Colour_Net</vt:lpstr>
      <vt:lpstr>Fabric_Colour_Privacy</vt:lpstr>
      <vt:lpstr>Fabric_Colour_Standard</vt:lpstr>
      <vt:lpstr>Fabric_Type</vt:lpstr>
      <vt:lpstr>FACE</vt:lpstr>
      <vt:lpstr>FaceRecess</vt:lpstr>
      <vt:lpstr>Fitting</vt:lpstr>
      <vt:lpstr>HardwiredMotorSTack</vt:lpstr>
      <vt:lpstr>LHRHCorner</vt:lpstr>
      <vt:lpstr>MotorColour</vt:lpstr>
      <vt:lpstr>Mounting_Bracket</vt:lpstr>
      <vt:lpstr>Pelmet_Colour</vt:lpstr>
      <vt:lpstr>'Corner WS'!Print_Area</vt:lpstr>
      <vt:lpstr>'Veri Shades'!Print_Area</vt:lpstr>
      <vt:lpstr>RECESS</vt:lpstr>
      <vt:lpstr>Stack</vt:lpstr>
      <vt:lpstr>Standard_Track_Colour</vt:lpstr>
      <vt:lpstr>StandardTrackBracketOptions</vt:lpstr>
      <vt:lpstr>Track_Finial_NA</vt:lpstr>
      <vt:lpstr>Track_Finial_Option</vt:lpstr>
      <vt:lpstr>Track_Type</vt:lpstr>
      <vt:lpstr>Universal_Pelmet</vt:lpstr>
      <vt:lpstr>Universal_Pelmet_Colour_NA</vt:lpstr>
      <vt:lpstr>Veri_Shades_Blinds_Product_Type</vt:lpstr>
      <vt:lpstr>Veri_Track_Colour</vt:lpstr>
      <vt:lpstr>VeriTrackStack</vt:lpstr>
      <vt:lpstr>Window_Type</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PWD</dc:creator>
  <cp:lastModifiedBy>Tony Sinke</cp:lastModifiedBy>
  <cp:lastPrinted>2024-05-31T01:48:05Z</cp:lastPrinted>
  <dcterms:created xsi:type="dcterms:W3CDTF">2015-11-18T21:54:27Z</dcterms:created>
  <dcterms:modified xsi:type="dcterms:W3CDTF">2024-05-31T01:48:08Z</dcterms:modified>
</cp:coreProperties>
</file>